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17959\Desktop\"/>
    </mc:Choice>
  </mc:AlternateContent>
  <xr:revisionPtr revIDLastSave="0" documentId="8_{25251EA3-9997-4646-BB45-45C26FEF23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登録名簿" sheetId="1" r:id="rId1"/>
    <sheet name="データ" sheetId="2" r:id="rId2"/>
  </sheets>
  <definedNames>
    <definedName name="_xlnm.Print_Area" localSheetId="0">登録名簿!$B$1:$N$109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M6" i="1"/>
  <c r="M5" i="1"/>
  <c r="M4" i="1"/>
  <c r="M3" i="1"/>
  <c r="L3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L6" i="1"/>
  <c r="L4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7" i="1" l="1"/>
</calcChain>
</file>

<file path=xl/sharedStrings.xml><?xml version="1.0" encoding="utf-8"?>
<sst xmlns="http://schemas.openxmlformats.org/spreadsheetml/2006/main" count="71" uniqueCount="67">
  <si>
    <t>氏名[姓]</t>
  </si>
  <si>
    <t>氏名[名]</t>
  </si>
  <si>
    <t>氏名フリガナ[名]</t>
  </si>
  <si>
    <t>種別</t>
    <rPh sb="0" eb="2">
      <t>シュベツ</t>
    </rPh>
    <phoneticPr fontId="18"/>
  </si>
  <si>
    <t>備考</t>
    <rPh sb="0" eb="2">
      <t>ビコウ</t>
    </rPh>
    <phoneticPr fontId="18"/>
  </si>
  <si>
    <t>団体名</t>
    <rPh sb="0" eb="3">
      <t>ダンタイメイ</t>
    </rPh>
    <phoneticPr fontId="18"/>
  </si>
  <si>
    <t>えりも中学校</t>
  </si>
  <si>
    <t>様似中学校</t>
  </si>
  <si>
    <t>浦河第一中学校</t>
  </si>
  <si>
    <t>浦河第二中学校</t>
  </si>
  <si>
    <t>三石中学校</t>
  </si>
  <si>
    <t>静内中学校</t>
  </si>
  <si>
    <t>静内第三中学校</t>
  </si>
  <si>
    <t>新冠中学校</t>
  </si>
  <si>
    <t>厚賀中学校</t>
  </si>
  <si>
    <t>振内中学校</t>
  </si>
  <si>
    <t>門別中学校</t>
  </si>
  <si>
    <t>富川中学校</t>
  </si>
  <si>
    <t>平取中学校</t>
  </si>
  <si>
    <t>日高中学校</t>
  </si>
  <si>
    <t>穂別中学校</t>
  </si>
  <si>
    <t>鵡川中学校</t>
  </si>
  <si>
    <t>厚南中学校</t>
  </si>
  <si>
    <t>白老中学校</t>
  </si>
  <si>
    <t>白翔中学校</t>
  </si>
  <si>
    <t>勇払中学校</t>
  </si>
  <si>
    <t>青翔中学校</t>
  </si>
  <si>
    <t>ウトナイ中学校</t>
  </si>
  <si>
    <t>和光中学校</t>
  </si>
  <si>
    <t>開成中学校</t>
  </si>
  <si>
    <t>苫東中学校</t>
  </si>
  <si>
    <t>啓北中学校</t>
  </si>
  <si>
    <t>光洋中学校</t>
  </si>
  <si>
    <t>明倫中学校</t>
  </si>
  <si>
    <t>啓明中学校</t>
  </si>
  <si>
    <t>緑陵中学校</t>
  </si>
  <si>
    <t>凌雲中学校</t>
  </si>
  <si>
    <t>明野中学校</t>
  </si>
  <si>
    <t>沼ノ端中学校</t>
  </si>
  <si>
    <t>団体番号</t>
    <rPh sb="0" eb="4">
      <t>ダンタイバンゴウ</t>
    </rPh>
    <phoneticPr fontId="18"/>
  </si>
  <si>
    <r>
      <t xml:space="preserve">会員番号
</t>
    </r>
    <r>
      <rPr>
        <sz val="9"/>
        <color theme="1"/>
        <rFont val="游ゴシック"/>
        <family val="3"/>
        <charset val="128"/>
        <scheme val="minor"/>
      </rPr>
      <t>※新規登録者は空欄※</t>
    </r>
    <rPh sb="6" eb="8">
      <t>シンキ</t>
    </rPh>
    <rPh sb="8" eb="10">
      <t>トウロク</t>
    </rPh>
    <rPh sb="10" eb="11">
      <t>シャ</t>
    </rPh>
    <rPh sb="12" eb="14">
      <t>クウラン</t>
    </rPh>
    <phoneticPr fontId="18"/>
  </si>
  <si>
    <t>氏名フリガナ[姓]</t>
    <phoneticPr fontId="18"/>
  </si>
  <si>
    <r>
      <t xml:space="preserve">性別
</t>
    </r>
    <r>
      <rPr>
        <sz val="9"/>
        <color theme="1"/>
        <rFont val="游ゴシック"/>
        <family val="3"/>
        <charset val="128"/>
        <scheme val="minor"/>
      </rPr>
      <t>男：１
女：２</t>
    </r>
    <rPh sb="3" eb="4">
      <t>オトコ</t>
    </rPh>
    <rPh sb="7" eb="8">
      <t>オンナ</t>
    </rPh>
    <phoneticPr fontId="18"/>
  </si>
  <si>
    <t>団体名：</t>
    <rPh sb="0" eb="3">
      <t>ダンタイメイ</t>
    </rPh>
    <phoneticPr fontId="18"/>
  </si>
  <si>
    <r>
      <t xml:space="preserve">団体名
</t>
    </r>
    <r>
      <rPr>
        <sz val="9"/>
        <color theme="1"/>
        <rFont val="游ゴシック"/>
        <family val="3"/>
        <charset val="128"/>
        <scheme val="minor"/>
      </rPr>
      <t>※自動入力</t>
    </r>
    <phoneticPr fontId="18"/>
  </si>
  <si>
    <r>
      <t xml:space="preserve">性別名
</t>
    </r>
    <r>
      <rPr>
        <sz val="9"/>
        <color theme="1"/>
        <rFont val="游ゴシック"/>
        <family val="3"/>
        <charset val="128"/>
        <scheme val="minor"/>
      </rPr>
      <t>※自動入力</t>
    </r>
    <rPh sb="5" eb="7">
      <t>ジドウ</t>
    </rPh>
    <rPh sb="7" eb="9">
      <t>ニュウリョク</t>
    </rPh>
    <phoneticPr fontId="18"/>
  </si>
  <si>
    <r>
      <t xml:space="preserve">種別
</t>
    </r>
    <r>
      <rPr>
        <sz val="9"/>
        <color theme="1"/>
        <rFont val="游ゴシック"/>
        <family val="3"/>
        <charset val="128"/>
        <scheme val="minor"/>
      </rPr>
      <t>※選択</t>
    </r>
    <rPh sb="0" eb="2">
      <t>シュベツ</t>
    </rPh>
    <rPh sb="4" eb="6">
      <t>センタク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</si>
  <si>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</si>
  <si>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</si>
  <si>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</t>
    <rPh sb="0" eb="3">
      <t>コウコウセイ</t>
    </rPh>
    <phoneticPr fontId="18"/>
  </si>
  <si>
    <t>バドミントン苫小牧地区協会　登録申請名簿</t>
    <rPh sb="6" eb="13">
      <t>トマコマイチクキョウカイ</t>
    </rPh>
    <rPh sb="14" eb="16">
      <t>トウロク</t>
    </rPh>
    <rPh sb="16" eb="18">
      <t>シンセイ</t>
    </rPh>
    <rPh sb="18" eb="20">
      <t>メイボ</t>
    </rPh>
    <phoneticPr fontId="18"/>
  </si>
  <si>
    <t>責任者住所：</t>
    <rPh sb="0" eb="3">
      <t>ｾｷﾆﾝｼｬ</t>
    </rPh>
    <rPh sb="3" eb="5">
      <t>ｼﾞｭｳｼｮ</t>
    </rPh>
    <phoneticPr fontId="3" type="halfwidthKatakana"/>
  </si>
  <si>
    <t>責任者電話番号：</t>
    <rPh sb="0" eb="3">
      <t>ｾｷﾆﾝｼｬ</t>
    </rPh>
    <rPh sb="3" eb="5">
      <t>ﾃﾞﾝﾜ</t>
    </rPh>
    <rPh sb="5" eb="7">
      <t>ﾊﾞﾝｺﾞｳ</t>
    </rPh>
    <phoneticPr fontId="3" type="halfwidthKatakana"/>
  </si>
  <si>
    <t>責任者ﾒｰﾙｱﾄﾞﾚｽ：</t>
    <rPh sb="0" eb="3">
      <t>ｾｷﾆﾝｼｬ</t>
    </rPh>
    <phoneticPr fontId="3" type="halfwidthKatakana"/>
  </si>
  <si>
    <t>登録料</t>
    <rPh sb="0" eb="3">
      <t>トウロクリョウ</t>
    </rPh>
    <phoneticPr fontId="18"/>
  </si>
  <si>
    <t>一般</t>
    <rPh sb="0" eb="2">
      <t>イッパン</t>
    </rPh>
    <phoneticPr fontId="18"/>
  </si>
  <si>
    <t>合計：</t>
    <rPh sb="0" eb="2">
      <t>ゴウケイ</t>
    </rPh>
    <phoneticPr fontId="18"/>
  </si>
  <si>
    <r>
      <t xml:space="preserve">団体番号
</t>
    </r>
    <r>
      <rPr>
        <sz val="9"/>
        <color theme="1"/>
        <rFont val="游ゴシック"/>
        <family val="3"/>
        <charset val="128"/>
        <scheme val="minor"/>
      </rPr>
      <t>※自動入力</t>
    </r>
    <rPh sb="6" eb="10">
      <t>ジドウニュウリョク</t>
    </rPh>
    <phoneticPr fontId="18"/>
  </si>
  <si>
    <t>責任者氏名：</t>
    <rPh sb="0" eb="3">
      <t>セキニンシャ</t>
    </rPh>
    <phoneticPr fontId="18"/>
  </si>
  <si>
    <t xml:space="preserve"> 　※団体登録は</t>
    <rPh sb="3" eb="7">
      <t>ダンタイトウロク</t>
    </rPh>
    <phoneticPr fontId="18"/>
  </si>
  <si>
    <t>　　一般扱いで</t>
    <rPh sb="2" eb="4">
      <t>イッパン</t>
    </rPh>
    <rPh sb="4" eb="5">
      <t>アツカ</t>
    </rPh>
    <phoneticPr fontId="18"/>
  </si>
  <si>
    <t>　　お願いします</t>
    <rPh sb="3" eb="4">
      <t>ネガ</t>
    </rPh>
    <phoneticPr fontId="18"/>
  </si>
  <si>
    <t>通し
番号</t>
    <rPh sb="0" eb="1">
      <t>トオ</t>
    </rPh>
    <rPh sb="3" eb="5">
      <t>バンゴウ</t>
    </rPh>
    <phoneticPr fontId="18"/>
  </si>
  <si>
    <t>※プルダウンより選んでください
　ない場合は直接入力をお願いします。</t>
    <rPh sb="8" eb="9">
      <t>エラ</t>
    </rPh>
    <rPh sb="19" eb="21">
      <t>バアイ</t>
    </rPh>
    <rPh sb="22" eb="24">
      <t>チョクセツ</t>
    </rPh>
    <rPh sb="24" eb="26">
      <t>ニュウリョク</t>
    </rPh>
    <rPh sb="28" eb="29">
      <t>ネガ</t>
    </rPh>
    <phoneticPr fontId="18"/>
  </si>
  <si>
    <t>厚真中学校</t>
    <rPh sb="0" eb="2">
      <t>アツマ</t>
    </rPh>
    <phoneticPr fontId="18"/>
  </si>
  <si>
    <r>
      <t xml:space="preserve">生年月日
</t>
    </r>
    <r>
      <rPr>
        <sz val="9"/>
        <color theme="1"/>
        <rFont val="游ゴシック"/>
        <family val="3"/>
        <charset val="128"/>
        <scheme val="minor"/>
      </rPr>
      <t>※西暦入力
例　1979/8/3</t>
    </r>
    <rPh sb="6" eb="8">
      <t>セイレキ</t>
    </rPh>
    <rPh sb="8" eb="10">
      <t>ニュウリョク</t>
    </rPh>
    <rPh sb="11" eb="12">
      <t>レイ</t>
    </rPh>
    <phoneticPr fontId="18"/>
  </si>
  <si>
    <t>※団体責任者はできるだけ登録をお願いします。登録が済むと、日本バドミントン協会HPから団体の会員情報の参照や会員カードの印刷などができるようになります。
団体責任者はIDが会員番号、passが生年月日の8桁（1979/8/3→19790803）で、自チームの情報を確認することができます。</t>
    <rPh sb="1" eb="6">
      <t>ダンタイセキニンシャ</t>
    </rPh>
    <rPh sb="12" eb="14">
      <t>トウロク</t>
    </rPh>
    <rPh sb="16" eb="17">
      <t>ネガ</t>
    </rPh>
    <rPh sb="22" eb="24">
      <t>トウロク</t>
    </rPh>
    <rPh sb="25" eb="26">
      <t>ス</t>
    </rPh>
    <rPh sb="29" eb="31">
      <t>ニホン</t>
    </rPh>
    <rPh sb="37" eb="39">
      <t>キョウカイ</t>
    </rPh>
    <rPh sb="43" eb="45">
      <t>ダンタイ</t>
    </rPh>
    <rPh sb="46" eb="50">
      <t>カイインジョウホウ</t>
    </rPh>
    <rPh sb="51" eb="53">
      <t>サンショウ</t>
    </rPh>
    <rPh sb="54" eb="56">
      <t>カイイン</t>
    </rPh>
    <rPh sb="60" eb="62">
      <t>インサツ</t>
    </rPh>
    <rPh sb="77" eb="79">
      <t>ダンタイ</t>
    </rPh>
    <rPh sb="79" eb="82">
      <t>セキニンシャ</t>
    </rPh>
    <rPh sb="86" eb="88">
      <t>カイイン</t>
    </rPh>
    <rPh sb="88" eb="90">
      <t>バンゴウ</t>
    </rPh>
    <rPh sb="96" eb="98">
      <t>セイネン</t>
    </rPh>
    <rPh sb="98" eb="100">
      <t>ガッピ</t>
    </rPh>
    <rPh sb="102" eb="103">
      <t>ケタ</t>
    </rPh>
    <rPh sb="129" eb="131">
      <t>ジョウホウ</t>
    </rPh>
    <rPh sb="132" eb="134">
      <t>カクニン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</si>
</sst>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年度&quot;"/>
    <numFmt numFmtId="177" formatCode="\×#&quot;名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 indent="2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5" fontId="22" fillId="0" borderId="0" xfId="0" applyNumberFormat="1" applyFont="1" applyAlignment="1">
      <alignment horizontal="left" vertical="center" indent="1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>
      <alignment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4" fontId="20" fillId="0" borderId="40" xfId="0" applyNumberFormat="1" applyFont="1" applyBorder="1" applyAlignment="1">
      <alignment horizontal="center" vertical="center"/>
    </xf>
    <xf numFmtId="14" fontId="20" fillId="0" borderId="19" xfId="0" applyNumberFormat="1" applyFont="1" applyBorder="1" applyAlignment="1">
      <alignment horizontal="center" vertical="center"/>
    </xf>
    <xf numFmtId="6" fontId="21" fillId="0" borderId="27" xfId="0" applyNumberFormat="1" applyFont="1" applyBorder="1" applyAlignment="1">
      <alignment horizontal="center" vertical="center"/>
    </xf>
    <xf numFmtId="177" fontId="21" fillId="0" borderId="28" xfId="0" applyNumberFormat="1" applyFont="1" applyBorder="1" applyAlignment="1">
      <alignment horizontal="left" vertical="center"/>
    </xf>
    <xf numFmtId="6" fontId="21" fillId="0" borderId="0" xfId="0" applyNumberFormat="1" applyFont="1" applyBorder="1" applyAlignment="1">
      <alignment horizontal="center" vertical="center"/>
    </xf>
    <xf numFmtId="177" fontId="21" fillId="0" borderId="15" xfId="0" applyNumberFormat="1" applyFont="1" applyBorder="1" applyAlignment="1">
      <alignment horizontal="left" vertical="center"/>
    </xf>
    <xf numFmtId="6" fontId="21" fillId="0" borderId="32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left" vertical="center"/>
    </xf>
    <xf numFmtId="6" fontId="21" fillId="0" borderId="17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6" fontId="24" fillId="0" borderId="0" xfId="0" applyNumberFormat="1" applyFo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34" borderId="43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20" fillId="0" borderId="14" xfId="0" applyFont="1" applyBorder="1" applyAlignment="1">
      <alignment horizontal="right" vertical="center"/>
    </xf>
    <xf numFmtId="0" fontId="20" fillId="0" borderId="45" xfId="0" applyFont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47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46" xfId="0" applyFont="1" applyBorder="1" applyAlignment="1">
      <alignment horizontal="right" vertical="center"/>
    </xf>
    <xf numFmtId="176" fontId="23" fillId="0" borderId="0" xfId="0" applyNumberFormat="1" applyFont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left" vertical="center" indent="1"/>
    </xf>
    <xf numFmtId="0" fontId="20" fillId="33" borderId="21" xfId="0" applyFont="1" applyFill="1" applyBorder="1" applyAlignment="1">
      <alignment horizontal="left" vertical="center" indent="1"/>
    </xf>
    <xf numFmtId="0" fontId="20" fillId="33" borderId="19" xfId="0" applyFont="1" applyFill="1" applyBorder="1" applyAlignment="1">
      <alignment horizontal="left" vertical="center" indent="1"/>
    </xf>
    <xf numFmtId="0" fontId="20" fillId="33" borderId="23" xfId="0" applyFont="1" applyFill="1" applyBorder="1" applyAlignment="1">
      <alignment horizontal="left" vertical="center" indent="1"/>
    </xf>
    <xf numFmtId="0" fontId="19" fillId="33" borderId="25" xfId="0" applyFont="1" applyFill="1" applyBorder="1" applyAlignment="1">
      <alignment horizontal="left" vertical="center" indent="1"/>
    </xf>
    <xf numFmtId="0" fontId="19" fillId="33" borderId="26" xfId="0" applyFont="1" applyFill="1" applyBorder="1" applyAlignment="1">
      <alignment horizontal="left" vertical="center" inden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9"/>
  <sheetViews>
    <sheetView topLeftCell="A25" zoomScale="58" zoomScaleNormal="58" zoomScaleSheetLayoutView="90" workbookViewId="0">
      <selection activeCell="K5" sqref="K5"/>
    </sheetView>
  </sheetViews>
  <sheetFormatPr defaultColWidth="9" defaultRowHeight="18" x14ac:dyDescent="0.45"/>
  <cols>
    <col min="1" max="1" width="2.19921875" style="1" customWidth="1"/>
    <col min="2" max="2" width="5.69921875" style="1" customWidth="1"/>
    <col min="3" max="3" width="12" style="1" customWidth="1"/>
    <col min="4" max="4" width="24.59765625" style="1" customWidth="1"/>
    <col min="5" max="5" width="17.5" style="2" customWidth="1"/>
    <col min="6" max="7" width="9" style="1"/>
    <col min="8" max="9" width="16.5" style="1" customWidth="1"/>
    <col min="10" max="10" width="9" style="1"/>
    <col min="11" max="11" width="10.19921875" style="2" customWidth="1"/>
    <col min="12" max="12" width="13.5" style="6" customWidth="1"/>
    <col min="13" max="13" width="9" style="1"/>
    <col min="14" max="14" width="13.19921875" style="1" customWidth="1"/>
    <col min="15" max="16384" width="9" style="1"/>
  </cols>
  <sheetData>
    <row r="1" spans="2:14" ht="30.75" customHeight="1" thickBot="1" x14ac:dyDescent="0.5">
      <c r="B1" s="64">
        <v>2025</v>
      </c>
      <c r="C1" s="64"/>
      <c r="D1" s="8" t="s">
        <v>50</v>
      </c>
      <c r="H1" s="7" t="s">
        <v>43</v>
      </c>
      <c r="I1" s="65"/>
      <c r="J1" s="66"/>
      <c r="K1" s="67"/>
      <c r="L1" s="54" t="s">
        <v>63</v>
      </c>
      <c r="M1" s="55"/>
      <c r="N1" s="55"/>
    </row>
    <row r="2" spans="2:14" ht="13.5" customHeight="1" thickBot="1" x14ac:dyDescent="0.5">
      <c r="C2" s="4"/>
      <c r="K2" s="1"/>
      <c r="L2" s="1"/>
    </row>
    <row r="3" spans="2:14" ht="27" customHeight="1" x14ac:dyDescent="0.45">
      <c r="B3" s="56" t="s">
        <v>58</v>
      </c>
      <c r="C3" s="57"/>
      <c r="D3" s="68"/>
      <c r="E3" s="68"/>
      <c r="F3" s="68"/>
      <c r="G3" s="68"/>
      <c r="H3" s="69"/>
      <c r="I3" s="5" t="s">
        <v>54</v>
      </c>
      <c r="J3" s="9" t="s">
        <v>47</v>
      </c>
      <c r="K3" s="28">
        <v>2000</v>
      </c>
      <c r="L3" s="29" t="str">
        <f>IF(COUNTIF($M$10:$M$109,"小学生")=0,"",COUNTIF($M$10:$M$109,"小学生"))</f>
        <v/>
      </c>
      <c r="M3" s="51">
        <f>COUNTIF($M$10:$M$109,"小学生")*K3</f>
        <v>0</v>
      </c>
    </row>
    <row r="4" spans="2:14" ht="27" customHeight="1" x14ac:dyDescent="0.45">
      <c r="B4" s="58" t="s">
        <v>51</v>
      </c>
      <c r="C4" s="59"/>
      <c r="D4" s="70"/>
      <c r="E4" s="70"/>
      <c r="F4" s="70"/>
      <c r="G4" s="70"/>
      <c r="H4" s="71"/>
      <c r="I4" s="1" t="s">
        <v>59</v>
      </c>
      <c r="J4" s="10" t="s">
        <v>48</v>
      </c>
      <c r="K4" s="30">
        <v>1000</v>
      </c>
      <c r="L4" s="31" t="str">
        <f>IF(COUNTIF($M$10:$M$109,"中学生")=0,"",COUNTIF($M$10:$M$109,"中学生"))</f>
        <v/>
      </c>
      <c r="M4" s="51">
        <f>COUNTIF($M$10:$M$109,"中学生")*K4</f>
        <v>0</v>
      </c>
    </row>
    <row r="5" spans="2:14" ht="27" customHeight="1" x14ac:dyDescent="0.45">
      <c r="B5" s="60" t="s">
        <v>52</v>
      </c>
      <c r="C5" s="61"/>
      <c r="D5" s="70"/>
      <c r="E5" s="70"/>
      <c r="F5" s="70"/>
      <c r="G5" s="70"/>
      <c r="H5" s="71"/>
      <c r="I5" s="1" t="s">
        <v>60</v>
      </c>
      <c r="J5" s="11" t="s">
        <v>49</v>
      </c>
      <c r="K5" s="32">
        <v>3000</v>
      </c>
      <c r="L5" s="33" t="str">
        <f>IF(COUNTIF($M$10:$M$109,"高校生")=0,"",COUNTIF($M$10:$M$109,"高校生"))</f>
        <v/>
      </c>
      <c r="M5" s="51">
        <f>COUNTIF($M$10:$M$109,"高校生")*K5</f>
        <v>0</v>
      </c>
    </row>
    <row r="6" spans="2:14" ht="27" customHeight="1" thickBot="1" x14ac:dyDescent="0.5">
      <c r="B6" s="62" t="s">
        <v>53</v>
      </c>
      <c r="C6" s="63"/>
      <c r="D6" s="72"/>
      <c r="E6" s="72"/>
      <c r="F6" s="72"/>
      <c r="G6" s="72"/>
      <c r="H6" s="73"/>
      <c r="I6" s="50" t="s">
        <v>61</v>
      </c>
      <c r="J6" s="12" t="s">
        <v>55</v>
      </c>
      <c r="K6" s="34">
        <v>2000</v>
      </c>
      <c r="L6" s="35" t="str">
        <f>IF(COUNTIF($M$10:$M$109,"一般")=0,"",COUNTIF($M$10:$M$109,"一般"))</f>
        <v/>
      </c>
      <c r="M6" s="51">
        <f>COUNTIF($M$10:$M$109,"一般")*K6</f>
        <v>0</v>
      </c>
    </row>
    <row r="7" spans="2:14" ht="69.75" customHeight="1" x14ac:dyDescent="0.45">
      <c r="C7" s="4"/>
      <c r="D7" s="55" t="s">
        <v>66</v>
      </c>
      <c r="E7" s="55"/>
      <c r="F7" s="55"/>
      <c r="G7" s="55"/>
      <c r="H7" s="55"/>
      <c r="K7" s="4" t="s">
        <v>56</v>
      </c>
      <c r="L7" s="13">
        <f>SUM(M3:M6)</f>
        <v>0</v>
      </c>
    </row>
    <row r="8" spans="2:14" ht="19.5" customHeight="1" thickBot="1" x14ac:dyDescent="0.5">
      <c r="C8" s="4"/>
      <c r="D8" s="3"/>
      <c r="F8" s="3"/>
    </row>
    <row r="9" spans="2:14" ht="48.6" thickBot="1" x14ac:dyDescent="0.5">
      <c r="B9" s="52" t="s">
        <v>62</v>
      </c>
      <c r="C9" s="53" t="s">
        <v>57</v>
      </c>
      <c r="D9" s="53" t="s">
        <v>44</v>
      </c>
      <c r="E9" s="23" t="s">
        <v>40</v>
      </c>
      <c r="F9" s="24" t="s">
        <v>0</v>
      </c>
      <c r="G9" s="24" t="s">
        <v>1</v>
      </c>
      <c r="H9" s="24" t="s">
        <v>41</v>
      </c>
      <c r="I9" s="24" t="s">
        <v>2</v>
      </c>
      <c r="J9" s="23" t="s">
        <v>42</v>
      </c>
      <c r="K9" s="53" t="s">
        <v>45</v>
      </c>
      <c r="L9" s="23" t="s">
        <v>65</v>
      </c>
      <c r="M9" s="23" t="s">
        <v>46</v>
      </c>
      <c r="N9" s="25" t="s">
        <v>4</v>
      </c>
    </row>
    <row r="10" spans="2:14" ht="23.25" customHeight="1" thickTop="1" x14ac:dyDescent="0.45">
      <c r="B10" s="20">
        <v>1</v>
      </c>
      <c r="C10" s="21" t="str">
        <f>IF(F10="","",VLOOKUP($I$1,データ!$B$3:$C$36,2,0))</f>
        <v/>
      </c>
      <c r="D10" s="21" t="str">
        <f>IF(F10="","",$I$1)</f>
        <v/>
      </c>
      <c r="E10" s="21"/>
      <c r="F10" s="21"/>
      <c r="G10" s="21"/>
      <c r="H10" s="21"/>
      <c r="I10" s="21"/>
      <c r="J10" s="21"/>
      <c r="K10" s="21" t="str">
        <f>IF(J10=1,"男性",IF(J10=2,"女性",""))</f>
        <v/>
      </c>
      <c r="L10" s="26"/>
      <c r="M10" s="21"/>
      <c r="N10" s="22"/>
    </row>
    <row r="11" spans="2:14" ht="23.25" customHeight="1" x14ac:dyDescent="0.45">
      <c r="B11" s="15">
        <v>2</v>
      </c>
      <c r="C11" s="14" t="str">
        <f>IF(F11="","",VLOOKUP($I$1,データ!$B$3:$C$36,2,0))</f>
        <v/>
      </c>
      <c r="D11" s="14" t="str">
        <f t="shared" ref="D11:D74" si="0">IF(F11="","",$I$1)</f>
        <v/>
      </c>
      <c r="E11" s="14"/>
      <c r="F11" s="14"/>
      <c r="G11" s="14"/>
      <c r="H11" s="14"/>
      <c r="I11" s="14"/>
      <c r="J11" s="14"/>
      <c r="K11" s="14" t="str">
        <f t="shared" ref="K11:K74" si="1">IF(J11=1,"男性",IF(J11=2,"女性",""))</f>
        <v/>
      </c>
      <c r="L11" s="27"/>
      <c r="M11" s="14"/>
      <c r="N11" s="16"/>
    </row>
    <row r="12" spans="2:14" ht="23.25" customHeight="1" x14ac:dyDescent="0.45">
      <c r="B12" s="15">
        <v>3</v>
      </c>
      <c r="C12" s="14" t="str">
        <f>IF(F12="","",VLOOKUP($I$1,データ!$B$3:$C$36,2,0))</f>
        <v/>
      </c>
      <c r="D12" s="14" t="str">
        <f t="shared" si="0"/>
        <v/>
      </c>
      <c r="E12" s="14"/>
      <c r="F12" s="14"/>
      <c r="G12" s="14"/>
      <c r="H12" s="14"/>
      <c r="I12" s="14"/>
      <c r="J12" s="14"/>
      <c r="K12" s="14" t="str">
        <f t="shared" si="1"/>
        <v/>
      </c>
      <c r="L12" s="27"/>
      <c r="M12" s="14"/>
      <c r="N12" s="16"/>
    </row>
    <row r="13" spans="2:14" ht="23.25" customHeight="1" x14ac:dyDescent="0.45">
      <c r="B13" s="15">
        <v>4</v>
      </c>
      <c r="C13" s="14" t="str">
        <f>IF(F13="","",VLOOKUP($I$1,データ!$B$3:$C$36,2,0))</f>
        <v/>
      </c>
      <c r="D13" s="14" t="str">
        <f t="shared" si="0"/>
        <v/>
      </c>
      <c r="E13" s="14"/>
      <c r="F13" s="14"/>
      <c r="G13" s="14"/>
      <c r="H13" s="14"/>
      <c r="I13" s="14"/>
      <c r="J13" s="14"/>
      <c r="K13" s="14" t="str">
        <f t="shared" si="1"/>
        <v/>
      </c>
      <c r="L13" s="27"/>
      <c r="M13" s="14"/>
      <c r="N13" s="16"/>
    </row>
    <row r="14" spans="2:14" ht="23.25" customHeight="1" x14ac:dyDescent="0.45">
      <c r="B14" s="15">
        <v>5</v>
      </c>
      <c r="C14" s="14" t="str">
        <f>IF(F14="","",VLOOKUP($I$1,データ!$B$3:$C$36,2,0))</f>
        <v/>
      </c>
      <c r="D14" s="14" t="str">
        <f t="shared" si="0"/>
        <v/>
      </c>
      <c r="E14" s="14"/>
      <c r="F14" s="14"/>
      <c r="G14" s="14"/>
      <c r="H14" s="14"/>
      <c r="I14" s="14"/>
      <c r="J14" s="14"/>
      <c r="K14" s="14" t="str">
        <f t="shared" si="1"/>
        <v/>
      </c>
      <c r="L14" s="27"/>
      <c r="M14" s="14"/>
      <c r="N14" s="16"/>
    </row>
    <row r="15" spans="2:14" ht="23.25" customHeight="1" x14ac:dyDescent="0.45">
      <c r="B15" s="15">
        <v>6</v>
      </c>
      <c r="C15" s="14" t="str">
        <f>IF(F15="","",VLOOKUP($I$1,データ!$B$3:$C$36,2,0))</f>
        <v/>
      </c>
      <c r="D15" s="14" t="str">
        <f t="shared" si="0"/>
        <v/>
      </c>
      <c r="E15" s="14"/>
      <c r="F15" s="14"/>
      <c r="G15" s="14"/>
      <c r="H15" s="14"/>
      <c r="I15" s="14"/>
      <c r="J15" s="14"/>
      <c r="K15" s="14" t="str">
        <f t="shared" si="1"/>
        <v/>
      </c>
      <c r="L15" s="27"/>
      <c r="M15" s="14"/>
      <c r="N15" s="16"/>
    </row>
    <row r="16" spans="2:14" ht="23.25" customHeight="1" x14ac:dyDescent="0.45">
      <c r="B16" s="15">
        <v>7</v>
      </c>
      <c r="C16" s="14" t="str">
        <f>IF(F16="","",VLOOKUP($I$1,データ!$B$3:$C$36,2,0))</f>
        <v/>
      </c>
      <c r="D16" s="14" t="str">
        <f t="shared" si="0"/>
        <v/>
      </c>
      <c r="E16" s="14"/>
      <c r="F16" s="14"/>
      <c r="G16" s="14"/>
      <c r="H16" s="14"/>
      <c r="I16" s="14"/>
      <c r="J16" s="14"/>
      <c r="K16" s="14" t="str">
        <f t="shared" si="1"/>
        <v/>
      </c>
      <c r="L16" s="27"/>
      <c r="M16" s="14"/>
      <c r="N16" s="16"/>
    </row>
    <row r="17" spans="2:14" ht="23.25" customHeight="1" x14ac:dyDescent="0.45">
      <c r="B17" s="15">
        <v>8</v>
      </c>
      <c r="C17" s="14" t="str">
        <f>IF(F17="","",VLOOKUP($I$1,データ!$B$3:$C$36,2,0))</f>
        <v/>
      </c>
      <c r="D17" s="14" t="str">
        <f t="shared" si="0"/>
        <v/>
      </c>
      <c r="E17" s="14"/>
      <c r="F17" s="14"/>
      <c r="G17" s="14"/>
      <c r="H17" s="14"/>
      <c r="I17" s="14"/>
      <c r="J17" s="14"/>
      <c r="K17" s="14" t="str">
        <f t="shared" si="1"/>
        <v/>
      </c>
      <c r="L17" s="27"/>
      <c r="M17" s="14"/>
      <c r="N17" s="16"/>
    </row>
    <row r="18" spans="2:14" ht="23.25" customHeight="1" x14ac:dyDescent="0.45">
      <c r="B18" s="15">
        <v>9</v>
      </c>
      <c r="C18" s="14" t="str">
        <f>IF(F18="","",VLOOKUP($I$1,データ!$B$3:$C$36,2,0))</f>
        <v/>
      </c>
      <c r="D18" s="14" t="str">
        <f t="shared" si="0"/>
        <v/>
      </c>
      <c r="E18" s="14"/>
      <c r="F18" s="14"/>
      <c r="G18" s="14"/>
      <c r="H18" s="14"/>
      <c r="I18" s="14"/>
      <c r="J18" s="14"/>
      <c r="K18" s="14" t="str">
        <f t="shared" si="1"/>
        <v/>
      </c>
      <c r="L18" s="27"/>
      <c r="M18" s="14"/>
      <c r="N18" s="16"/>
    </row>
    <row r="19" spans="2:14" ht="23.25" customHeight="1" x14ac:dyDescent="0.45">
      <c r="B19" s="15">
        <v>10</v>
      </c>
      <c r="C19" s="14" t="str">
        <f>IF(F19="","",VLOOKUP($I$1,データ!$B$3:$C$36,2,0))</f>
        <v/>
      </c>
      <c r="D19" s="14" t="str">
        <f t="shared" si="0"/>
        <v/>
      </c>
      <c r="E19" s="14"/>
      <c r="F19" s="14"/>
      <c r="G19" s="14"/>
      <c r="H19" s="14"/>
      <c r="I19" s="14"/>
      <c r="J19" s="14"/>
      <c r="K19" s="14" t="str">
        <f t="shared" si="1"/>
        <v/>
      </c>
      <c r="L19" s="27"/>
      <c r="M19" s="14"/>
      <c r="N19" s="16"/>
    </row>
    <row r="20" spans="2:14" ht="23.25" customHeight="1" x14ac:dyDescent="0.45">
      <c r="B20" s="15">
        <v>11</v>
      </c>
      <c r="C20" s="14" t="str">
        <f>IF(F20="","",VLOOKUP($I$1,データ!$B$3:$C$36,2,0))</f>
        <v/>
      </c>
      <c r="D20" s="14" t="str">
        <f t="shared" si="0"/>
        <v/>
      </c>
      <c r="E20" s="14"/>
      <c r="F20" s="14"/>
      <c r="G20" s="14"/>
      <c r="H20" s="14"/>
      <c r="I20" s="14"/>
      <c r="J20" s="14"/>
      <c r="K20" s="14" t="str">
        <f t="shared" si="1"/>
        <v/>
      </c>
      <c r="L20" s="27"/>
      <c r="M20" s="14"/>
      <c r="N20" s="16"/>
    </row>
    <row r="21" spans="2:14" ht="23.25" customHeight="1" x14ac:dyDescent="0.45">
      <c r="B21" s="15">
        <v>12</v>
      </c>
      <c r="C21" s="14" t="str">
        <f>IF(F21="","",VLOOKUP($I$1,データ!$B$3:$C$36,2,0))</f>
        <v/>
      </c>
      <c r="D21" s="14" t="str">
        <f t="shared" si="0"/>
        <v/>
      </c>
      <c r="E21" s="14"/>
      <c r="F21" s="14"/>
      <c r="G21" s="14"/>
      <c r="H21" s="14"/>
      <c r="I21" s="14"/>
      <c r="J21" s="14"/>
      <c r="K21" s="14" t="str">
        <f t="shared" si="1"/>
        <v/>
      </c>
      <c r="L21" s="27"/>
      <c r="M21" s="14"/>
      <c r="N21" s="16"/>
    </row>
    <row r="22" spans="2:14" ht="23.25" customHeight="1" x14ac:dyDescent="0.45">
      <c r="B22" s="15">
        <v>13</v>
      </c>
      <c r="C22" s="14" t="str">
        <f>IF(F22="","",VLOOKUP($I$1,データ!$B$3:$C$36,2,0))</f>
        <v/>
      </c>
      <c r="D22" s="14" t="str">
        <f t="shared" si="0"/>
        <v/>
      </c>
      <c r="E22" s="14"/>
      <c r="F22" s="14"/>
      <c r="G22" s="14"/>
      <c r="H22" s="14"/>
      <c r="I22" s="14"/>
      <c r="J22" s="14"/>
      <c r="K22" s="14" t="str">
        <f t="shared" si="1"/>
        <v/>
      </c>
      <c r="L22" s="27"/>
      <c r="M22" s="14"/>
      <c r="N22" s="16"/>
    </row>
    <row r="23" spans="2:14" ht="23.25" customHeight="1" x14ac:dyDescent="0.45">
      <c r="B23" s="15">
        <v>14</v>
      </c>
      <c r="C23" s="14" t="str">
        <f>IF(F23="","",VLOOKUP($I$1,データ!$B$3:$C$36,2,0))</f>
        <v/>
      </c>
      <c r="D23" s="14" t="str">
        <f t="shared" si="0"/>
        <v/>
      </c>
      <c r="E23" s="14"/>
      <c r="F23" s="14"/>
      <c r="G23" s="14"/>
      <c r="H23" s="14"/>
      <c r="I23" s="14"/>
      <c r="J23" s="14"/>
      <c r="K23" s="14" t="str">
        <f t="shared" si="1"/>
        <v/>
      </c>
      <c r="L23" s="27"/>
      <c r="M23" s="14"/>
      <c r="N23" s="16"/>
    </row>
    <row r="24" spans="2:14" ht="23.25" customHeight="1" x14ac:dyDescent="0.45">
      <c r="B24" s="15">
        <v>15</v>
      </c>
      <c r="C24" s="14" t="str">
        <f>IF(F24="","",VLOOKUP($I$1,データ!$B$3:$C$36,2,0))</f>
        <v/>
      </c>
      <c r="D24" s="14" t="str">
        <f t="shared" si="0"/>
        <v/>
      </c>
      <c r="E24" s="14"/>
      <c r="F24" s="14"/>
      <c r="G24" s="14"/>
      <c r="H24" s="14"/>
      <c r="I24" s="14"/>
      <c r="J24" s="14"/>
      <c r="K24" s="14" t="str">
        <f t="shared" si="1"/>
        <v/>
      </c>
      <c r="L24" s="27"/>
      <c r="M24" s="14"/>
      <c r="N24" s="16"/>
    </row>
    <row r="25" spans="2:14" ht="23.25" customHeight="1" x14ac:dyDescent="0.45">
      <c r="B25" s="15">
        <v>16</v>
      </c>
      <c r="C25" s="14" t="str">
        <f>IF(F25="","",VLOOKUP($I$1,データ!$B$3:$C$36,2,0))</f>
        <v/>
      </c>
      <c r="D25" s="14" t="str">
        <f t="shared" si="0"/>
        <v/>
      </c>
      <c r="E25" s="14"/>
      <c r="F25" s="14"/>
      <c r="G25" s="14"/>
      <c r="H25" s="14"/>
      <c r="I25" s="14"/>
      <c r="J25" s="14"/>
      <c r="K25" s="14" t="str">
        <f t="shared" si="1"/>
        <v/>
      </c>
      <c r="L25" s="27"/>
      <c r="M25" s="14"/>
      <c r="N25" s="16"/>
    </row>
    <row r="26" spans="2:14" ht="23.25" customHeight="1" x14ac:dyDescent="0.45">
      <c r="B26" s="15">
        <v>17</v>
      </c>
      <c r="C26" s="14" t="str">
        <f>IF(F26="","",VLOOKUP($I$1,データ!$B$3:$C$36,2,0))</f>
        <v/>
      </c>
      <c r="D26" s="14" t="str">
        <f t="shared" si="0"/>
        <v/>
      </c>
      <c r="E26" s="14"/>
      <c r="F26" s="14"/>
      <c r="G26" s="14"/>
      <c r="H26" s="14"/>
      <c r="I26" s="14"/>
      <c r="J26" s="14"/>
      <c r="K26" s="14" t="str">
        <f t="shared" si="1"/>
        <v/>
      </c>
      <c r="L26" s="27"/>
      <c r="M26" s="14"/>
      <c r="N26" s="16"/>
    </row>
    <row r="27" spans="2:14" ht="23.25" customHeight="1" x14ac:dyDescent="0.45">
      <c r="B27" s="15">
        <v>18</v>
      </c>
      <c r="C27" s="14" t="str">
        <f>IF(F27="","",VLOOKUP($I$1,データ!$B$3:$C$36,2,0))</f>
        <v/>
      </c>
      <c r="D27" s="14" t="str">
        <f t="shared" si="0"/>
        <v/>
      </c>
      <c r="E27" s="14"/>
      <c r="F27" s="14"/>
      <c r="G27" s="14"/>
      <c r="H27" s="14"/>
      <c r="I27" s="14"/>
      <c r="J27" s="14"/>
      <c r="K27" s="14" t="str">
        <f t="shared" si="1"/>
        <v/>
      </c>
      <c r="L27" s="27"/>
      <c r="M27" s="14"/>
      <c r="N27" s="16"/>
    </row>
    <row r="28" spans="2:14" ht="23.25" customHeight="1" x14ac:dyDescent="0.45">
      <c r="B28" s="15">
        <v>19</v>
      </c>
      <c r="C28" s="14" t="str">
        <f>IF(F28="","",VLOOKUP($I$1,データ!$B$3:$C$36,2,0))</f>
        <v/>
      </c>
      <c r="D28" s="14" t="str">
        <f t="shared" si="0"/>
        <v/>
      </c>
      <c r="E28" s="14"/>
      <c r="F28" s="14"/>
      <c r="G28" s="14"/>
      <c r="H28" s="14"/>
      <c r="I28" s="14"/>
      <c r="J28" s="14"/>
      <c r="K28" s="14" t="str">
        <f t="shared" si="1"/>
        <v/>
      </c>
      <c r="L28" s="27"/>
      <c r="M28" s="14"/>
      <c r="N28" s="16"/>
    </row>
    <row r="29" spans="2:14" ht="23.25" customHeight="1" x14ac:dyDescent="0.45">
      <c r="B29" s="15">
        <v>20</v>
      </c>
      <c r="C29" s="14" t="str">
        <f>IF(F29="","",VLOOKUP($I$1,データ!$B$3:$C$36,2,0))</f>
        <v/>
      </c>
      <c r="D29" s="14" t="str">
        <f t="shared" si="0"/>
        <v/>
      </c>
      <c r="E29" s="14"/>
      <c r="F29" s="14"/>
      <c r="G29" s="14"/>
      <c r="H29" s="14"/>
      <c r="I29" s="14"/>
      <c r="J29" s="14"/>
      <c r="K29" s="14" t="str">
        <f t="shared" si="1"/>
        <v/>
      </c>
      <c r="L29" s="27"/>
      <c r="M29" s="14"/>
      <c r="N29" s="16"/>
    </row>
    <row r="30" spans="2:14" ht="23.25" customHeight="1" x14ac:dyDescent="0.45">
      <c r="B30" s="15">
        <v>21</v>
      </c>
      <c r="C30" s="14" t="str">
        <f>IF(F30="","",VLOOKUP($I$1,データ!$B$3:$C$36,2,0))</f>
        <v/>
      </c>
      <c r="D30" s="14" t="str">
        <f t="shared" si="0"/>
        <v/>
      </c>
      <c r="E30" s="14"/>
      <c r="F30" s="14"/>
      <c r="G30" s="14"/>
      <c r="H30" s="14"/>
      <c r="I30" s="14"/>
      <c r="J30" s="14"/>
      <c r="K30" s="14" t="str">
        <f t="shared" si="1"/>
        <v/>
      </c>
      <c r="L30" s="27"/>
      <c r="M30" s="14"/>
      <c r="N30" s="16"/>
    </row>
    <row r="31" spans="2:14" ht="23.25" customHeight="1" x14ac:dyDescent="0.45">
      <c r="B31" s="15">
        <v>22</v>
      </c>
      <c r="C31" s="14" t="str">
        <f>IF(F31="","",VLOOKUP($I$1,データ!$B$3:$C$36,2,0))</f>
        <v/>
      </c>
      <c r="D31" s="14" t="str">
        <f t="shared" si="0"/>
        <v/>
      </c>
      <c r="E31" s="14"/>
      <c r="F31" s="14"/>
      <c r="G31" s="14"/>
      <c r="H31" s="14"/>
      <c r="I31" s="14"/>
      <c r="J31" s="14"/>
      <c r="K31" s="14" t="str">
        <f t="shared" si="1"/>
        <v/>
      </c>
      <c r="L31" s="14"/>
      <c r="M31" s="14"/>
      <c r="N31" s="16"/>
    </row>
    <row r="32" spans="2:14" ht="23.25" customHeight="1" x14ac:dyDescent="0.45">
      <c r="B32" s="15">
        <v>23</v>
      </c>
      <c r="C32" s="14" t="str">
        <f>IF(F32="","",VLOOKUP($I$1,データ!$B$3:$C$36,2,0))</f>
        <v/>
      </c>
      <c r="D32" s="14" t="str">
        <f t="shared" si="0"/>
        <v/>
      </c>
      <c r="E32" s="14"/>
      <c r="F32" s="14"/>
      <c r="G32" s="14"/>
      <c r="H32" s="14"/>
      <c r="I32" s="14"/>
      <c r="J32" s="14"/>
      <c r="K32" s="14" t="str">
        <f t="shared" si="1"/>
        <v/>
      </c>
      <c r="L32" s="14"/>
      <c r="M32" s="14"/>
      <c r="N32" s="16"/>
    </row>
    <row r="33" spans="2:14" ht="23.25" customHeight="1" x14ac:dyDescent="0.45">
      <c r="B33" s="15">
        <v>24</v>
      </c>
      <c r="C33" s="14" t="str">
        <f>IF(F33="","",VLOOKUP($I$1,データ!$B$3:$C$36,2,0))</f>
        <v/>
      </c>
      <c r="D33" s="14" t="str">
        <f t="shared" si="0"/>
        <v/>
      </c>
      <c r="E33" s="14"/>
      <c r="F33" s="14"/>
      <c r="G33" s="14"/>
      <c r="H33" s="14"/>
      <c r="I33" s="14"/>
      <c r="J33" s="14"/>
      <c r="K33" s="14" t="str">
        <f t="shared" si="1"/>
        <v/>
      </c>
      <c r="L33" s="14"/>
      <c r="M33" s="14"/>
      <c r="N33" s="16"/>
    </row>
    <row r="34" spans="2:14" ht="23.25" customHeight="1" x14ac:dyDescent="0.45">
      <c r="B34" s="15">
        <v>25</v>
      </c>
      <c r="C34" s="14" t="str">
        <f>IF(F34="","",VLOOKUP($I$1,データ!$B$3:$C$36,2,0))</f>
        <v/>
      </c>
      <c r="D34" s="14" t="str">
        <f t="shared" si="0"/>
        <v/>
      </c>
      <c r="E34" s="14"/>
      <c r="F34" s="14"/>
      <c r="G34" s="14"/>
      <c r="H34" s="14"/>
      <c r="I34" s="14"/>
      <c r="J34" s="14"/>
      <c r="K34" s="14" t="str">
        <f t="shared" si="1"/>
        <v/>
      </c>
      <c r="L34" s="14"/>
      <c r="M34" s="14"/>
      <c r="N34" s="16"/>
    </row>
    <row r="35" spans="2:14" ht="23.25" customHeight="1" x14ac:dyDescent="0.45">
      <c r="B35" s="15">
        <v>26</v>
      </c>
      <c r="C35" s="14" t="str">
        <f>IF(F35="","",VLOOKUP($I$1,データ!$B$3:$C$36,2,0))</f>
        <v/>
      </c>
      <c r="D35" s="14" t="str">
        <f t="shared" si="0"/>
        <v/>
      </c>
      <c r="E35" s="14"/>
      <c r="F35" s="14"/>
      <c r="G35" s="14"/>
      <c r="H35" s="14"/>
      <c r="I35" s="14"/>
      <c r="J35" s="14"/>
      <c r="K35" s="14" t="str">
        <f t="shared" si="1"/>
        <v/>
      </c>
      <c r="L35" s="14"/>
      <c r="M35" s="14"/>
      <c r="N35" s="16"/>
    </row>
    <row r="36" spans="2:14" ht="23.25" customHeight="1" x14ac:dyDescent="0.45">
      <c r="B36" s="15">
        <v>27</v>
      </c>
      <c r="C36" s="14" t="str">
        <f>IF(F36="","",VLOOKUP($I$1,データ!$B$3:$C$36,2,0))</f>
        <v/>
      </c>
      <c r="D36" s="14" t="str">
        <f t="shared" si="0"/>
        <v/>
      </c>
      <c r="E36" s="14"/>
      <c r="F36" s="14"/>
      <c r="G36" s="14"/>
      <c r="H36" s="14"/>
      <c r="I36" s="14"/>
      <c r="J36" s="14"/>
      <c r="K36" s="14" t="str">
        <f t="shared" si="1"/>
        <v/>
      </c>
      <c r="L36" s="14"/>
      <c r="M36" s="14"/>
      <c r="N36" s="16"/>
    </row>
    <row r="37" spans="2:14" ht="23.25" customHeight="1" x14ac:dyDescent="0.45">
      <c r="B37" s="15">
        <v>28</v>
      </c>
      <c r="C37" s="14" t="str">
        <f>IF(F37="","",VLOOKUP($I$1,データ!$B$3:$C$36,2,0))</f>
        <v/>
      </c>
      <c r="D37" s="14" t="str">
        <f t="shared" si="0"/>
        <v/>
      </c>
      <c r="E37" s="14"/>
      <c r="F37" s="14"/>
      <c r="G37" s="14"/>
      <c r="H37" s="14"/>
      <c r="I37" s="14"/>
      <c r="J37" s="14"/>
      <c r="K37" s="14" t="str">
        <f t="shared" si="1"/>
        <v/>
      </c>
      <c r="L37" s="14"/>
      <c r="M37" s="14"/>
      <c r="N37" s="16"/>
    </row>
    <row r="38" spans="2:14" ht="23.25" customHeight="1" x14ac:dyDescent="0.45">
      <c r="B38" s="15">
        <v>29</v>
      </c>
      <c r="C38" s="14" t="str">
        <f>IF(F38="","",VLOOKUP($I$1,データ!$B$3:$C$36,2,0))</f>
        <v/>
      </c>
      <c r="D38" s="14" t="str">
        <f t="shared" si="0"/>
        <v/>
      </c>
      <c r="E38" s="14"/>
      <c r="F38" s="14"/>
      <c r="G38" s="14"/>
      <c r="H38" s="14"/>
      <c r="I38" s="14"/>
      <c r="J38" s="14"/>
      <c r="K38" s="14" t="str">
        <f t="shared" si="1"/>
        <v/>
      </c>
      <c r="L38" s="14"/>
      <c r="M38" s="14"/>
      <c r="N38" s="16"/>
    </row>
    <row r="39" spans="2:14" ht="23.25" customHeight="1" x14ac:dyDescent="0.45">
      <c r="B39" s="15">
        <v>30</v>
      </c>
      <c r="C39" s="14" t="str">
        <f>IF(F39="","",VLOOKUP($I$1,データ!$B$3:$C$36,2,0))</f>
        <v/>
      </c>
      <c r="D39" s="14" t="str">
        <f t="shared" si="0"/>
        <v/>
      </c>
      <c r="E39" s="14"/>
      <c r="F39" s="14"/>
      <c r="G39" s="14"/>
      <c r="H39" s="14"/>
      <c r="I39" s="14"/>
      <c r="J39" s="14"/>
      <c r="K39" s="14" t="str">
        <f t="shared" si="1"/>
        <v/>
      </c>
      <c r="L39" s="14"/>
      <c r="M39" s="14"/>
      <c r="N39" s="16"/>
    </row>
    <row r="40" spans="2:14" ht="23.25" customHeight="1" x14ac:dyDescent="0.45">
      <c r="B40" s="15">
        <v>31</v>
      </c>
      <c r="C40" s="14" t="str">
        <f>IF(F40="","",VLOOKUP($I$1,データ!$B$3:$C$36,2,0))</f>
        <v/>
      </c>
      <c r="D40" s="14" t="str">
        <f t="shared" si="0"/>
        <v/>
      </c>
      <c r="E40" s="14"/>
      <c r="F40" s="14"/>
      <c r="G40" s="14"/>
      <c r="H40" s="14"/>
      <c r="I40" s="14"/>
      <c r="J40" s="14"/>
      <c r="K40" s="14" t="str">
        <f t="shared" si="1"/>
        <v/>
      </c>
      <c r="L40" s="14"/>
      <c r="M40" s="14"/>
      <c r="N40" s="16"/>
    </row>
    <row r="41" spans="2:14" ht="23.25" customHeight="1" x14ac:dyDescent="0.45">
      <c r="B41" s="15">
        <v>32</v>
      </c>
      <c r="C41" s="14" t="str">
        <f>IF(F41="","",VLOOKUP($I$1,データ!$B$3:$C$36,2,0))</f>
        <v/>
      </c>
      <c r="D41" s="14" t="str">
        <f t="shared" si="0"/>
        <v/>
      </c>
      <c r="E41" s="14"/>
      <c r="F41" s="14"/>
      <c r="G41" s="14"/>
      <c r="H41" s="14"/>
      <c r="I41" s="14"/>
      <c r="J41" s="14"/>
      <c r="K41" s="14" t="str">
        <f t="shared" si="1"/>
        <v/>
      </c>
      <c r="L41" s="14"/>
      <c r="M41" s="14"/>
      <c r="N41" s="16"/>
    </row>
    <row r="42" spans="2:14" ht="23.25" customHeight="1" x14ac:dyDescent="0.45">
      <c r="B42" s="15">
        <v>33</v>
      </c>
      <c r="C42" s="14" t="str">
        <f>IF(F42="","",VLOOKUP($I$1,データ!$B$3:$C$36,2,0))</f>
        <v/>
      </c>
      <c r="D42" s="14" t="str">
        <f t="shared" si="0"/>
        <v/>
      </c>
      <c r="E42" s="14"/>
      <c r="F42" s="14"/>
      <c r="G42" s="14"/>
      <c r="H42" s="14"/>
      <c r="I42" s="14"/>
      <c r="J42" s="14"/>
      <c r="K42" s="14" t="str">
        <f t="shared" si="1"/>
        <v/>
      </c>
      <c r="L42" s="14"/>
      <c r="M42" s="14"/>
      <c r="N42" s="16"/>
    </row>
    <row r="43" spans="2:14" ht="23.25" customHeight="1" x14ac:dyDescent="0.45">
      <c r="B43" s="15">
        <v>34</v>
      </c>
      <c r="C43" s="14" t="str">
        <f>IF(F43="","",VLOOKUP($I$1,データ!$B$3:$C$36,2,0))</f>
        <v/>
      </c>
      <c r="D43" s="14" t="str">
        <f t="shared" si="0"/>
        <v/>
      </c>
      <c r="E43" s="14"/>
      <c r="F43" s="14"/>
      <c r="G43" s="14"/>
      <c r="H43" s="14"/>
      <c r="I43" s="14"/>
      <c r="J43" s="14"/>
      <c r="K43" s="14" t="str">
        <f t="shared" si="1"/>
        <v/>
      </c>
      <c r="L43" s="14"/>
      <c r="M43" s="14"/>
      <c r="N43" s="16"/>
    </row>
    <row r="44" spans="2:14" ht="23.25" customHeight="1" x14ac:dyDescent="0.45">
      <c r="B44" s="15">
        <v>35</v>
      </c>
      <c r="C44" s="14" t="str">
        <f>IF(F44="","",VLOOKUP($I$1,データ!$B$3:$C$36,2,0))</f>
        <v/>
      </c>
      <c r="D44" s="14" t="str">
        <f t="shared" si="0"/>
        <v/>
      </c>
      <c r="E44" s="14"/>
      <c r="F44" s="14"/>
      <c r="G44" s="14"/>
      <c r="H44" s="14"/>
      <c r="I44" s="14"/>
      <c r="J44" s="14"/>
      <c r="K44" s="14" t="str">
        <f t="shared" si="1"/>
        <v/>
      </c>
      <c r="L44" s="14"/>
      <c r="M44" s="14"/>
      <c r="N44" s="16"/>
    </row>
    <row r="45" spans="2:14" ht="23.25" customHeight="1" x14ac:dyDescent="0.45">
      <c r="B45" s="15">
        <v>36</v>
      </c>
      <c r="C45" s="14" t="str">
        <f>IF(F45="","",VLOOKUP($I$1,データ!$B$3:$C$36,2,0))</f>
        <v/>
      </c>
      <c r="D45" s="14" t="str">
        <f t="shared" si="0"/>
        <v/>
      </c>
      <c r="E45" s="14"/>
      <c r="F45" s="14"/>
      <c r="G45" s="14"/>
      <c r="H45" s="14"/>
      <c r="I45" s="14"/>
      <c r="J45" s="14"/>
      <c r="K45" s="14" t="str">
        <f t="shared" si="1"/>
        <v/>
      </c>
      <c r="L45" s="14"/>
      <c r="M45" s="14"/>
      <c r="N45" s="16"/>
    </row>
    <row r="46" spans="2:14" ht="23.25" customHeight="1" x14ac:dyDescent="0.45">
      <c r="B46" s="15">
        <v>37</v>
      </c>
      <c r="C46" s="14" t="str">
        <f>IF(F46="","",VLOOKUP($I$1,データ!$B$3:$C$36,2,0))</f>
        <v/>
      </c>
      <c r="D46" s="14" t="str">
        <f t="shared" si="0"/>
        <v/>
      </c>
      <c r="E46" s="14"/>
      <c r="F46" s="14"/>
      <c r="G46" s="14"/>
      <c r="H46" s="14"/>
      <c r="I46" s="14"/>
      <c r="J46" s="14"/>
      <c r="K46" s="14" t="str">
        <f t="shared" si="1"/>
        <v/>
      </c>
      <c r="L46" s="14"/>
      <c r="M46" s="14"/>
      <c r="N46" s="16"/>
    </row>
    <row r="47" spans="2:14" ht="23.25" customHeight="1" x14ac:dyDescent="0.45">
      <c r="B47" s="15">
        <v>38</v>
      </c>
      <c r="C47" s="14" t="str">
        <f>IF(F47="","",VLOOKUP($I$1,データ!$B$3:$C$36,2,0))</f>
        <v/>
      </c>
      <c r="D47" s="14" t="str">
        <f t="shared" si="0"/>
        <v/>
      </c>
      <c r="E47" s="14"/>
      <c r="F47" s="14"/>
      <c r="G47" s="14"/>
      <c r="H47" s="14"/>
      <c r="I47" s="14"/>
      <c r="J47" s="14"/>
      <c r="K47" s="14" t="str">
        <f t="shared" si="1"/>
        <v/>
      </c>
      <c r="L47" s="14"/>
      <c r="M47" s="14"/>
      <c r="N47" s="16"/>
    </row>
    <row r="48" spans="2:14" ht="23.25" customHeight="1" x14ac:dyDescent="0.45">
      <c r="B48" s="15">
        <v>39</v>
      </c>
      <c r="C48" s="14" t="str">
        <f>IF(F48="","",VLOOKUP($I$1,データ!$B$3:$C$36,2,0))</f>
        <v/>
      </c>
      <c r="D48" s="14" t="str">
        <f t="shared" si="0"/>
        <v/>
      </c>
      <c r="E48" s="14"/>
      <c r="F48" s="14"/>
      <c r="G48" s="14"/>
      <c r="H48" s="14"/>
      <c r="I48" s="14"/>
      <c r="J48" s="14"/>
      <c r="K48" s="14" t="str">
        <f t="shared" si="1"/>
        <v/>
      </c>
      <c r="L48" s="14"/>
      <c r="M48" s="14"/>
      <c r="N48" s="16"/>
    </row>
    <row r="49" spans="2:14" ht="23.25" customHeight="1" x14ac:dyDescent="0.45">
      <c r="B49" s="15">
        <v>40</v>
      </c>
      <c r="C49" s="14" t="str">
        <f>IF(F49="","",VLOOKUP($I$1,データ!$B$3:$C$36,2,0))</f>
        <v/>
      </c>
      <c r="D49" s="14" t="str">
        <f t="shared" si="0"/>
        <v/>
      </c>
      <c r="E49" s="14"/>
      <c r="F49" s="14"/>
      <c r="G49" s="14"/>
      <c r="H49" s="14"/>
      <c r="I49" s="14"/>
      <c r="J49" s="14"/>
      <c r="K49" s="14" t="str">
        <f t="shared" si="1"/>
        <v/>
      </c>
      <c r="L49" s="14"/>
      <c r="M49" s="14"/>
      <c r="N49" s="16"/>
    </row>
    <row r="50" spans="2:14" ht="23.25" customHeight="1" x14ac:dyDescent="0.45">
      <c r="B50" s="15">
        <v>41</v>
      </c>
      <c r="C50" s="14" t="str">
        <f>IF(F50="","",VLOOKUP($I$1,データ!$B$3:$C$36,2,0))</f>
        <v/>
      </c>
      <c r="D50" s="14" t="str">
        <f t="shared" si="0"/>
        <v/>
      </c>
      <c r="E50" s="14"/>
      <c r="F50" s="14"/>
      <c r="G50" s="14"/>
      <c r="H50" s="14"/>
      <c r="I50" s="14"/>
      <c r="J50" s="14"/>
      <c r="K50" s="14" t="str">
        <f t="shared" si="1"/>
        <v/>
      </c>
      <c r="L50" s="14"/>
      <c r="M50" s="14"/>
      <c r="N50" s="16"/>
    </row>
    <row r="51" spans="2:14" ht="23.25" customHeight="1" x14ac:dyDescent="0.45">
      <c r="B51" s="15">
        <v>42</v>
      </c>
      <c r="C51" s="14" t="str">
        <f>IF(F51="","",VLOOKUP($I$1,データ!$B$3:$C$36,2,0))</f>
        <v/>
      </c>
      <c r="D51" s="14" t="str">
        <f t="shared" si="0"/>
        <v/>
      </c>
      <c r="E51" s="14"/>
      <c r="F51" s="14"/>
      <c r="G51" s="14"/>
      <c r="H51" s="14"/>
      <c r="I51" s="14"/>
      <c r="J51" s="14"/>
      <c r="K51" s="14" t="str">
        <f t="shared" si="1"/>
        <v/>
      </c>
      <c r="L51" s="14"/>
      <c r="M51" s="14"/>
      <c r="N51" s="16"/>
    </row>
    <row r="52" spans="2:14" ht="23.25" customHeight="1" x14ac:dyDescent="0.45">
      <c r="B52" s="15">
        <v>43</v>
      </c>
      <c r="C52" s="14" t="str">
        <f>IF(F52="","",VLOOKUP($I$1,データ!$B$3:$C$36,2,0))</f>
        <v/>
      </c>
      <c r="D52" s="14" t="str">
        <f t="shared" si="0"/>
        <v/>
      </c>
      <c r="E52" s="14"/>
      <c r="F52" s="14"/>
      <c r="G52" s="14"/>
      <c r="H52" s="14"/>
      <c r="I52" s="14"/>
      <c r="J52" s="14"/>
      <c r="K52" s="14" t="str">
        <f t="shared" si="1"/>
        <v/>
      </c>
      <c r="L52" s="14"/>
      <c r="M52" s="14"/>
      <c r="N52" s="16"/>
    </row>
    <row r="53" spans="2:14" ht="23.25" customHeight="1" x14ac:dyDescent="0.45">
      <c r="B53" s="15">
        <v>44</v>
      </c>
      <c r="C53" s="14" t="str">
        <f>IF(F53="","",VLOOKUP($I$1,データ!$B$3:$C$36,2,0))</f>
        <v/>
      </c>
      <c r="D53" s="14" t="str">
        <f t="shared" si="0"/>
        <v/>
      </c>
      <c r="E53" s="14"/>
      <c r="F53" s="14"/>
      <c r="G53" s="14"/>
      <c r="H53" s="14"/>
      <c r="I53" s="14"/>
      <c r="J53" s="14"/>
      <c r="K53" s="14" t="str">
        <f t="shared" si="1"/>
        <v/>
      </c>
      <c r="L53" s="14"/>
      <c r="M53" s="14"/>
      <c r="N53" s="16"/>
    </row>
    <row r="54" spans="2:14" ht="23.25" customHeight="1" x14ac:dyDescent="0.45">
      <c r="B54" s="15">
        <v>45</v>
      </c>
      <c r="C54" s="14" t="str">
        <f>IF(F54="","",VLOOKUP($I$1,データ!$B$3:$C$36,2,0))</f>
        <v/>
      </c>
      <c r="D54" s="14" t="str">
        <f t="shared" si="0"/>
        <v/>
      </c>
      <c r="E54" s="14"/>
      <c r="F54" s="14"/>
      <c r="G54" s="14"/>
      <c r="H54" s="14"/>
      <c r="I54" s="14"/>
      <c r="J54" s="14"/>
      <c r="K54" s="14" t="str">
        <f t="shared" si="1"/>
        <v/>
      </c>
      <c r="L54" s="14"/>
      <c r="M54" s="14"/>
      <c r="N54" s="16"/>
    </row>
    <row r="55" spans="2:14" ht="23.25" customHeight="1" x14ac:dyDescent="0.45">
      <c r="B55" s="15">
        <v>46</v>
      </c>
      <c r="C55" s="14" t="str">
        <f>IF(F55="","",VLOOKUP($I$1,データ!$B$3:$C$36,2,0))</f>
        <v/>
      </c>
      <c r="D55" s="14" t="str">
        <f t="shared" si="0"/>
        <v/>
      </c>
      <c r="E55" s="14"/>
      <c r="F55" s="14"/>
      <c r="G55" s="14"/>
      <c r="H55" s="14"/>
      <c r="I55" s="14"/>
      <c r="J55" s="14"/>
      <c r="K55" s="14" t="str">
        <f t="shared" si="1"/>
        <v/>
      </c>
      <c r="L55" s="14"/>
      <c r="M55" s="14"/>
      <c r="N55" s="16"/>
    </row>
    <row r="56" spans="2:14" ht="23.25" customHeight="1" x14ac:dyDescent="0.45">
      <c r="B56" s="15">
        <v>47</v>
      </c>
      <c r="C56" s="14" t="str">
        <f>IF(F56="","",VLOOKUP($I$1,データ!$B$3:$C$36,2,0))</f>
        <v/>
      </c>
      <c r="D56" s="14" t="str">
        <f t="shared" si="0"/>
        <v/>
      </c>
      <c r="E56" s="14"/>
      <c r="F56" s="14"/>
      <c r="G56" s="14"/>
      <c r="H56" s="14"/>
      <c r="I56" s="14"/>
      <c r="J56" s="14"/>
      <c r="K56" s="14" t="str">
        <f t="shared" si="1"/>
        <v/>
      </c>
      <c r="L56" s="14"/>
      <c r="M56" s="14"/>
      <c r="N56" s="16"/>
    </row>
    <row r="57" spans="2:14" ht="23.25" customHeight="1" x14ac:dyDescent="0.45">
      <c r="B57" s="15">
        <v>48</v>
      </c>
      <c r="C57" s="14" t="str">
        <f>IF(F57="","",VLOOKUP($I$1,データ!$B$3:$C$36,2,0))</f>
        <v/>
      </c>
      <c r="D57" s="14" t="str">
        <f t="shared" si="0"/>
        <v/>
      </c>
      <c r="E57" s="14"/>
      <c r="F57" s="14"/>
      <c r="G57" s="14"/>
      <c r="H57" s="14"/>
      <c r="I57" s="14"/>
      <c r="J57" s="14"/>
      <c r="K57" s="14" t="str">
        <f t="shared" si="1"/>
        <v/>
      </c>
      <c r="L57" s="14"/>
      <c r="M57" s="14"/>
      <c r="N57" s="16"/>
    </row>
    <row r="58" spans="2:14" ht="23.25" customHeight="1" x14ac:dyDescent="0.45">
      <c r="B58" s="15">
        <v>49</v>
      </c>
      <c r="C58" s="14" t="str">
        <f>IF(F58="","",VLOOKUP($I$1,データ!$B$3:$C$36,2,0))</f>
        <v/>
      </c>
      <c r="D58" s="14" t="str">
        <f t="shared" si="0"/>
        <v/>
      </c>
      <c r="E58" s="14"/>
      <c r="F58" s="14"/>
      <c r="G58" s="14"/>
      <c r="H58" s="14"/>
      <c r="I58" s="14"/>
      <c r="J58" s="14"/>
      <c r="K58" s="14" t="str">
        <f t="shared" si="1"/>
        <v/>
      </c>
      <c r="L58" s="14"/>
      <c r="M58" s="14"/>
      <c r="N58" s="16"/>
    </row>
    <row r="59" spans="2:14" ht="23.25" customHeight="1" x14ac:dyDescent="0.45">
      <c r="B59" s="15">
        <v>50</v>
      </c>
      <c r="C59" s="14" t="str">
        <f>IF(F59="","",VLOOKUP($I$1,データ!$B$3:$C$36,2,0))</f>
        <v/>
      </c>
      <c r="D59" s="14" t="str">
        <f t="shared" si="0"/>
        <v/>
      </c>
      <c r="E59" s="14"/>
      <c r="F59" s="14"/>
      <c r="G59" s="14"/>
      <c r="H59" s="14"/>
      <c r="I59" s="14"/>
      <c r="J59" s="14"/>
      <c r="K59" s="14" t="str">
        <f t="shared" si="1"/>
        <v/>
      </c>
      <c r="L59" s="14"/>
      <c r="M59" s="14"/>
      <c r="N59" s="16"/>
    </row>
    <row r="60" spans="2:14" ht="23.25" customHeight="1" x14ac:dyDescent="0.45">
      <c r="B60" s="15">
        <v>51</v>
      </c>
      <c r="C60" s="14" t="str">
        <f>IF(F60="","",VLOOKUP($I$1,データ!$B$3:$C$36,2,0))</f>
        <v/>
      </c>
      <c r="D60" s="14" t="str">
        <f t="shared" si="0"/>
        <v/>
      </c>
      <c r="E60" s="14"/>
      <c r="F60" s="14"/>
      <c r="G60" s="14"/>
      <c r="H60" s="14"/>
      <c r="I60" s="14"/>
      <c r="J60" s="14"/>
      <c r="K60" s="14" t="str">
        <f t="shared" si="1"/>
        <v/>
      </c>
      <c r="L60" s="14"/>
      <c r="M60" s="14"/>
      <c r="N60" s="16"/>
    </row>
    <row r="61" spans="2:14" ht="23.25" customHeight="1" x14ac:dyDescent="0.45">
      <c r="B61" s="15">
        <v>52</v>
      </c>
      <c r="C61" s="14" t="str">
        <f>IF(F61="","",VLOOKUP($I$1,データ!$B$3:$C$36,2,0))</f>
        <v/>
      </c>
      <c r="D61" s="14" t="str">
        <f t="shared" si="0"/>
        <v/>
      </c>
      <c r="E61" s="14"/>
      <c r="F61" s="14"/>
      <c r="G61" s="14"/>
      <c r="H61" s="14"/>
      <c r="I61" s="14"/>
      <c r="J61" s="14"/>
      <c r="K61" s="14" t="str">
        <f t="shared" si="1"/>
        <v/>
      </c>
      <c r="L61" s="14"/>
      <c r="M61" s="14"/>
      <c r="N61" s="16"/>
    </row>
    <row r="62" spans="2:14" ht="23.25" customHeight="1" x14ac:dyDescent="0.45">
      <c r="B62" s="15">
        <v>53</v>
      </c>
      <c r="C62" s="14" t="str">
        <f>IF(F62="","",VLOOKUP($I$1,データ!$B$3:$C$36,2,0))</f>
        <v/>
      </c>
      <c r="D62" s="14" t="str">
        <f t="shared" si="0"/>
        <v/>
      </c>
      <c r="E62" s="14"/>
      <c r="F62" s="14"/>
      <c r="G62" s="14"/>
      <c r="H62" s="14"/>
      <c r="I62" s="14"/>
      <c r="J62" s="14"/>
      <c r="K62" s="14" t="str">
        <f t="shared" si="1"/>
        <v/>
      </c>
      <c r="L62" s="14"/>
      <c r="M62" s="14"/>
      <c r="N62" s="16"/>
    </row>
    <row r="63" spans="2:14" ht="23.25" customHeight="1" x14ac:dyDescent="0.45">
      <c r="B63" s="15">
        <v>54</v>
      </c>
      <c r="C63" s="14" t="str">
        <f>IF(F63="","",VLOOKUP($I$1,データ!$B$3:$C$36,2,0))</f>
        <v/>
      </c>
      <c r="D63" s="14" t="str">
        <f t="shared" si="0"/>
        <v/>
      </c>
      <c r="E63" s="14"/>
      <c r="F63" s="14"/>
      <c r="G63" s="14"/>
      <c r="H63" s="14"/>
      <c r="I63" s="14"/>
      <c r="J63" s="14"/>
      <c r="K63" s="14" t="str">
        <f t="shared" si="1"/>
        <v/>
      </c>
      <c r="L63" s="14"/>
      <c r="M63" s="14"/>
      <c r="N63" s="16"/>
    </row>
    <row r="64" spans="2:14" ht="23.25" customHeight="1" x14ac:dyDescent="0.45">
      <c r="B64" s="15">
        <v>55</v>
      </c>
      <c r="C64" s="14" t="str">
        <f>IF(F64="","",VLOOKUP($I$1,データ!$B$3:$C$36,2,0))</f>
        <v/>
      </c>
      <c r="D64" s="14" t="str">
        <f t="shared" si="0"/>
        <v/>
      </c>
      <c r="E64" s="14"/>
      <c r="F64" s="14"/>
      <c r="G64" s="14"/>
      <c r="H64" s="14"/>
      <c r="I64" s="14"/>
      <c r="J64" s="14"/>
      <c r="K64" s="14" t="str">
        <f t="shared" si="1"/>
        <v/>
      </c>
      <c r="L64" s="14"/>
      <c r="M64" s="14"/>
      <c r="N64" s="16"/>
    </row>
    <row r="65" spans="2:14" ht="23.25" customHeight="1" x14ac:dyDescent="0.45">
      <c r="B65" s="15">
        <v>56</v>
      </c>
      <c r="C65" s="14" t="str">
        <f>IF(F65="","",VLOOKUP($I$1,データ!$B$3:$C$36,2,0))</f>
        <v/>
      </c>
      <c r="D65" s="14" t="str">
        <f t="shared" si="0"/>
        <v/>
      </c>
      <c r="E65" s="14"/>
      <c r="F65" s="14"/>
      <c r="G65" s="14"/>
      <c r="H65" s="14"/>
      <c r="I65" s="14"/>
      <c r="J65" s="14"/>
      <c r="K65" s="14" t="str">
        <f t="shared" si="1"/>
        <v/>
      </c>
      <c r="L65" s="14"/>
      <c r="M65" s="14"/>
      <c r="N65" s="16"/>
    </row>
    <row r="66" spans="2:14" ht="23.25" customHeight="1" x14ac:dyDescent="0.45">
      <c r="B66" s="15">
        <v>57</v>
      </c>
      <c r="C66" s="14" t="str">
        <f>IF(F66="","",VLOOKUP($I$1,データ!$B$3:$C$36,2,0))</f>
        <v/>
      </c>
      <c r="D66" s="14" t="str">
        <f t="shared" si="0"/>
        <v/>
      </c>
      <c r="E66" s="14"/>
      <c r="F66" s="14"/>
      <c r="G66" s="14"/>
      <c r="H66" s="14"/>
      <c r="I66" s="14"/>
      <c r="J66" s="14"/>
      <c r="K66" s="14" t="str">
        <f t="shared" si="1"/>
        <v/>
      </c>
      <c r="L66" s="14"/>
      <c r="M66" s="14"/>
      <c r="N66" s="16"/>
    </row>
    <row r="67" spans="2:14" ht="23.25" customHeight="1" x14ac:dyDescent="0.45">
      <c r="B67" s="15">
        <v>58</v>
      </c>
      <c r="C67" s="14" t="str">
        <f>IF(F67="","",VLOOKUP($I$1,データ!$B$3:$C$36,2,0))</f>
        <v/>
      </c>
      <c r="D67" s="14" t="str">
        <f t="shared" si="0"/>
        <v/>
      </c>
      <c r="E67" s="14"/>
      <c r="F67" s="14"/>
      <c r="G67" s="14"/>
      <c r="H67" s="14"/>
      <c r="I67" s="14"/>
      <c r="J67" s="14"/>
      <c r="K67" s="14" t="str">
        <f t="shared" si="1"/>
        <v/>
      </c>
      <c r="L67" s="14"/>
      <c r="M67" s="14"/>
      <c r="N67" s="16"/>
    </row>
    <row r="68" spans="2:14" ht="23.25" customHeight="1" x14ac:dyDescent="0.45">
      <c r="B68" s="15">
        <v>59</v>
      </c>
      <c r="C68" s="14" t="str">
        <f>IF(F68="","",VLOOKUP($I$1,データ!$B$3:$C$36,2,0))</f>
        <v/>
      </c>
      <c r="D68" s="14" t="str">
        <f t="shared" si="0"/>
        <v/>
      </c>
      <c r="E68" s="14"/>
      <c r="F68" s="14"/>
      <c r="G68" s="14"/>
      <c r="H68" s="14"/>
      <c r="I68" s="14"/>
      <c r="J68" s="14"/>
      <c r="K68" s="14" t="str">
        <f t="shared" si="1"/>
        <v/>
      </c>
      <c r="L68" s="14"/>
      <c r="M68" s="14"/>
      <c r="N68" s="16"/>
    </row>
    <row r="69" spans="2:14" ht="23.25" customHeight="1" x14ac:dyDescent="0.45">
      <c r="B69" s="15">
        <v>60</v>
      </c>
      <c r="C69" s="14" t="str">
        <f>IF(F69="","",VLOOKUP($I$1,データ!$B$3:$C$36,2,0))</f>
        <v/>
      </c>
      <c r="D69" s="14" t="str">
        <f t="shared" si="0"/>
        <v/>
      </c>
      <c r="E69" s="14"/>
      <c r="F69" s="14"/>
      <c r="G69" s="14"/>
      <c r="H69" s="14"/>
      <c r="I69" s="14"/>
      <c r="J69" s="14"/>
      <c r="K69" s="14" t="str">
        <f t="shared" si="1"/>
        <v/>
      </c>
      <c r="L69" s="14"/>
      <c r="M69" s="14"/>
      <c r="N69" s="16"/>
    </row>
    <row r="70" spans="2:14" ht="23.25" customHeight="1" x14ac:dyDescent="0.45">
      <c r="B70" s="15">
        <v>61</v>
      </c>
      <c r="C70" s="14" t="str">
        <f>IF(F70="","",VLOOKUP($I$1,データ!$B$3:$C$36,2,0))</f>
        <v/>
      </c>
      <c r="D70" s="14" t="str">
        <f t="shared" si="0"/>
        <v/>
      </c>
      <c r="E70" s="14"/>
      <c r="F70" s="14"/>
      <c r="G70" s="14"/>
      <c r="H70" s="14"/>
      <c r="I70" s="14"/>
      <c r="J70" s="14"/>
      <c r="K70" s="14" t="str">
        <f t="shared" si="1"/>
        <v/>
      </c>
      <c r="L70" s="14"/>
      <c r="M70" s="14"/>
      <c r="N70" s="16"/>
    </row>
    <row r="71" spans="2:14" ht="23.25" customHeight="1" x14ac:dyDescent="0.45">
      <c r="B71" s="15">
        <v>62</v>
      </c>
      <c r="C71" s="14" t="str">
        <f>IF(F71="","",VLOOKUP($I$1,データ!$B$3:$C$36,2,0))</f>
        <v/>
      </c>
      <c r="D71" s="14" t="str">
        <f t="shared" si="0"/>
        <v/>
      </c>
      <c r="E71" s="14"/>
      <c r="F71" s="14"/>
      <c r="G71" s="14"/>
      <c r="H71" s="14"/>
      <c r="I71" s="14"/>
      <c r="J71" s="14"/>
      <c r="K71" s="14" t="str">
        <f t="shared" si="1"/>
        <v/>
      </c>
      <c r="L71" s="14"/>
      <c r="M71" s="14"/>
      <c r="N71" s="16"/>
    </row>
    <row r="72" spans="2:14" ht="23.25" customHeight="1" x14ac:dyDescent="0.45">
      <c r="B72" s="15">
        <v>63</v>
      </c>
      <c r="C72" s="14" t="str">
        <f>IF(F72="","",VLOOKUP($I$1,データ!$B$3:$C$36,2,0))</f>
        <v/>
      </c>
      <c r="D72" s="14" t="str">
        <f t="shared" si="0"/>
        <v/>
      </c>
      <c r="E72" s="14"/>
      <c r="F72" s="14"/>
      <c r="G72" s="14"/>
      <c r="H72" s="14"/>
      <c r="I72" s="14"/>
      <c r="J72" s="14"/>
      <c r="K72" s="14" t="str">
        <f t="shared" si="1"/>
        <v/>
      </c>
      <c r="L72" s="14"/>
      <c r="M72" s="14"/>
      <c r="N72" s="16"/>
    </row>
    <row r="73" spans="2:14" ht="23.25" customHeight="1" x14ac:dyDescent="0.45">
      <c r="B73" s="15">
        <v>64</v>
      </c>
      <c r="C73" s="14" t="str">
        <f>IF(F73="","",VLOOKUP($I$1,データ!$B$3:$C$36,2,0))</f>
        <v/>
      </c>
      <c r="D73" s="14" t="str">
        <f t="shared" si="0"/>
        <v/>
      </c>
      <c r="E73" s="14"/>
      <c r="F73" s="14"/>
      <c r="G73" s="14"/>
      <c r="H73" s="14"/>
      <c r="I73" s="14"/>
      <c r="J73" s="14"/>
      <c r="K73" s="14" t="str">
        <f t="shared" si="1"/>
        <v/>
      </c>
      <c r="L73" s="14"/>
      <c r="M73" s="14"/>
      <c r="N73" s="16"/>
    </row>
    <row r="74" spans="2:14" ht="23.25" customHeight="1" x14ac:dyDescent="0.45">
      <c r="B74" s="15">
        <v>65</v>
      </c>
      <c r="C74" s="14" t="str">
        <f>IF(F74="","",VLOOKUP($I$1,データ!$B$3:$C$36,2,0))</f>
        <v/>
      </c>
      <c r="D74" s="14" t="str">
        <f t="shared" si="0"/>
        <v/>
      </c>
      <c r="E74" s="14"/>
      <c r="F74" s="14"/>
      <c r="G74" s="14"/>
      <c r="H74" s="14"/>
      <c r="I74" s="14"/>
      <c r="J74" s="14"/>
      <c r="K74" s="14" t="str">
        <f t="shared" si="1"/>
        <v/>
      </c>
      <c r="L74" s="14"/>
      <c r="M74" s="14"/>
      <c r="N74" s="16"/>
    </row>
    <row r="75" spans="2:14" ht="23.25" customHeight="1" x14ac:dyDescent="0.45">
      <c r="B75" s="15">
        <v>66</v>
      </c>
      <c r="C75" s="14" t="str">
        <f>IF(F75="","",VLOOKUP($I$1,データ!$B$3:$C$36,2,0))</f>
        <v/>
      </c>
      <c r="D75" s="14" t="str">
        <f t="shared" ref="D75:D109" si="2">IF(F75="","",$I$1)</f>
        <v/>
      </c>
      <c r="E75" s="14"/>
      <c r="F75" s="14"/>
      <c r="G75" s="14"/>
      <c r="H75" s="14"/>
      <c r="I75" s="14"/>
      <c r="J75" s="14"/>
      <c r="K75" s="14" t="str">
        <f t="shared" ref="K75:K109" si="3">IF(J75=1,"男性",IF(J75=2,"女性",""))</f>
        <v/>
      </c>
      <c r="L75" s="14"/>
      <c r="M75" s="14"/>
      <c r="N75" s="16"/>
    </row>
    <row r="76" spans="2:14" ht="23.25" customHeight="1" x14ac:dyDescent="0.45">
      <c r="B76" s="15">
        <v>67</v>
      </c>
      <c r="C76" s="14" t="str">
        <f>IF(F76="","",VLOOKUP($I$1,データ!$B$3:$C$36,2,0))</f>
        <v/>
      </c>
      <c r="D76" s="14" t="str">
        <f t="shared" si="2"/>
        <v/>
      </c>
      <c r="E76" s="14"/>
      <c r="F76" s="14"/>
      <c r="G76" s="14"/>
      <c r="H76" s="14"/>
      <c r="I76" s="14"/>
      <c r="J76" s="14"/>
      <c r="K76" s="14" t="str">
        <f t="shared" si="3"/>
        <v/>
      </c>
      <c r="L76" s="14"/>
      <c r="M76" s="14"/>
      <c r="N76" s="16"/>
    </row>
    <row r="77" spans="2:14" ht="23.25" customHeight="1" x14ac:dyDescent="0.45">
      <c r="B77" s="15">
        <v>68</v>
      </c>
      <c r="C77" s="14" t="str">
        <f>IF(F77="","",VLOOKUP($I$1,データ!$B$3:$C$36,2,0))</f>
        <v/>
      </c>
      <c r="D77" s="14" t="str">
        <f t="shared" si="2"/>
        <v/>
      </c>
      <c r="E77" s="14"/>
      <c r="F77" s="14"/>
      <c r="G77" s="14"/>
      <c r="H77" s="14"/>
      <c r="I77" s="14"/>
      <c r="J77" s="14"/>
      <c r="K77" s="14" t="str">
        <f t="shared" si="3"/>
        <v/>
      </c>
      <c r="L77" s="14"/>
      <c r="M77" s="14"/>
      <c r="N77" s="16"/>
    </row>
    <row r="78" spans="2:14" ht="23.25" customHeight="1" x14ac:dyDescent="0.45">
      <c r="B78" s="15">
        <v>69</v>
      </c>
      <c r="C78" s="14" t="str">
        <f>IF(F78="","",VLOOKUP($I$1,データ!$B$3:$C$36,2,0))</f>
        <v/>
      </c>
      <c r="D78" s="14" t="str">
        <f t="shared" si="2"/>
        <v/>
      </c>
      <c r="E78" s="14"/>
      <c r="F78" s="14"/>
      <c r="G78" s="14"/>
      <c r="H78" s="14"/>
      <c r="I78" s="14"/>
      <c r="J78" s="14"/>
      <c r="K78" s="14" t="str">
        <f t="shared" si="3"/>
        <v/>
      </c>
      <c r="L78" s="14"/>
      <c r="M78" s="14"/>
      <c r="N78" s="16"/>
    </row>
    <row r="79" spans="2:14" ht="23.25" customHeight="1" x14ac:dyDescent="0.45">
      <c r="B79" s="15">
        <v>70</v>
      </c>
      <c r="C79" s="14" t="str">
        <f>IF(F79="","",VLOOKUP($I$1,データ!$B$3:$C$36,2,0))</f>
        <v/>
      </c>
      <c r="D79" s="14" t="str">
        <f t="shared" si="2"/>
        <v/>
      </c>
      <c r="E79" s="14"/>
      <c r="F79" s="14"/>
      <c r="G79" s="14"/>
      <c r="H79" s="14"/>
      <c r="I79" s="14"/>
      <c r="J79" s="14"/>
      <c r="K79" s="14" t="str">
        <f t="shared" si="3"/>
        <v/>
      </c>
      <c r="L79" s="14"/>
      <c r="M79" s="14"/>
      <c r="N79" s="16"/>
    </row>
    <row r="80" spans="2:14" ht="23.25" customHeight="1" x14ac:dyDescent="0.45">
      <c r="B80" s="15">
        <v>71</v>
      </c>
      <c r="C80" s="14" t="str">
        <f>IF(F80="","",VLOOKUP($I$1,データ!$B$3:$C$36,2,0))</f>
        <v/>
      </c>
      <c r="D80" s="14" t="str">
        <f t="shared" si="2"/>
        <v/>
      </c>
      <c r="E80" s="14"/>
      <c r="F80" s="14"/>
      <c r="G80" s="14"/>
      <c r="H80" s="14"/>
      <c r="I80" s="14"/>
      <c r="J80" s="14"/>
      <c r="K80" s="14" t="str">
        <f t="shared" si="3"/>
        <v/>
      </c>
      <c r="L80" s="14"/>
      <c r="M80" s="14"/>
      <c r="N80" s="16"/>
    </row>
    <row r="81" spans="2:14" ht="23.25" customHeight="1" x14ac:dyDescent="0.45">
      <c r="B81" s="15">
        <v>72</v>
      </c>
      <c r="C81" s="14" t="str">
        <f>IF(F81="","",VLOOKUP($I$1,データ!$B$3:$C$36,2,0))</f>
        <v/>
      </c>
      <c r="D81" s="14" t="str">
        <f t="shared" si="2"/>
        <v/>
      </c>
      <c r="E81" s="14"/>
      <c r="F81" s="14"/>
      <c r="G81" s="14"/>
      <c r="H81" s="14"/>
      <c r="I81" s="14"/>
      <c r="J81" s="14"/>
      <c r="K81" s="14" t="str">
        <f t="shared" si="3"/>
        <v/>
      </c>
      <c r="L81" s="14"/>
      <c r="M81" s="14"/>
      <c r="N81" s="16"/>
    </row>
    <row r="82" spans="2:14" ht="23.25" customHeight="1" x14ac:dyDescent="0.45">
      <c r="B82" s="15">
        <v>73</v>
      </c>
      <c r="C82" s="14" t="str">
        <f>IF(F82="","",VLOOKUP($I$1,データ!$B$3:$C$36,2,0))</f>
        <v/>
      </c>
      <c r="D82" s="14" t="str">
        <f t="shared" si="2"/>
        <v/>
      </c>
      <c r="E82" s="14"/>
      <c r="F82" s="14"/>
      <c r="G82" s="14"/>
      <c r="H82" s="14"/>
      <c r="I82" s="14"/>
      <c r="J82" s="14"/>
      <c r="K82" s="14" t="str">
        <f t="shared" si="3"/>
        <v/>
      </c>
      <c r="L82" s="14"/>
      <c r="M82" s="14"/>
      <c r="N82" s="16"/>
    </row>
    <row r="83" spans="2:14" ht="23.25" customHeight="1" x14ac:dyDescent="0.45">
      <c r="B83" s="15">
        <v>74</v>
      </c>
      <c r="C83" s="14" t="str">
        <f>IF(F83="","",VLOOKUP($I$1,データ!$B$3:$C$36,2,0))</f>
        <v/>
      </c>
      <c r="D83" s="14" t="str">
        <f t="shared" si="2"/>
        <v/>
      </c>
      <c r="E83" s="14"/>
      <c r="F83" s="14"/>
      <c r="G83" s="14"/>
      <c r="H83" s="14"/>
      <c r="I83" s="14"/>
      <c r="J83" s="14"/>
      <c r="K83" s="14" t="str">
        <f t="shared" si="3"/>
        <v/>
      </c>
      <c r="L83" s="14"/>
      <c r="M83" s="14"/>
      <c r="N83" s="16"/>
    </row>
    <row r="84" spans="2:14" ht="23.25" customHeight="1" x14ac:dyDescent="0.45">
      <c r="B84" s="15">
        <v>75</v>
      </c>
      <c r="C84" s="14" t="str">
        <f>IF(F84="","",VLOOKUP($I$1,データ!$B$3:$C$36,2,0))</f>
        <v/>
      </c>
      <c r="D84" s="14" t="str">
        <f t="shared" si="2"/>
        <v/>
      </c>
      <c r="E84" s="14"/>
      <c r="F84" s="14"/>
      <c r="G84" s="14"/>
      <c r="H84" s="14"/>
      <c r="I84" s="14"/>
      <c r="J84" s="14"/>
      <c r="K84" s="14" t="str">
        <f t="shared" si="3"/>
        <v/>
      </c>
      <c r="L84" s="14"/>
      <c r="M84" s="14"/>
      <c r="N84" s="16"/>
    </row>
    <row r="85" spans="2:14" ht="23.25" customHeight="1" x14ac:dyDescent="0.45">
      <c r="B85" s="15">
        <v>76</v>
      </c>
      <c r="C85" s="14" t="str">
        <f>IF(F85="","",VLOOKUP($I$1,データ!$B$3:$C$36,2,0))</f>
        <v/>
      </c>
      <c r="D85" s="14" t="str">
        <f t="shared" si="2"/>
        <v/>
      </c>
      <c r="E85" s="14"/>
      <c r="F85" s="14"/>
      <c r="G85" s="14"/>
      <c r="H85" s="14"/>
      <c r="I85" s="14"/>
      <c r="J85" s="14"/>
      <c r="K85" s="14" t="str">
        <f t="shared" si="3"/>
        <v/>
      </c>
      <c r="L85" s="14"/>
      <c r="M85" s="14"/>
      <c r="N85" s="16"/>
    </row>
    <row r="86" spans="2:14" ht="23.25" customHeight="1" x14ac:dyDescent="0.45">
      <c r="B86" s="15">
        <v>77</v>
      </c>
      <c r="C86" s="14" t="str">
        <f>IF(F86="","",VLOOKUP($I$1,データ!$B$3:$C$36,2,0))</f>
        <v/>
      </c>
      <c r="D86" s="14" t="str">
        <f t="shared" si="2"/>
        <v/>
      </c>
      <c r="E86" s="14"/>
      <c r="F86" s="14"/>
      <c r="G86" s="14"/>
      <c r="H86" s="14"/>
      <c r="I86" s="14"/>
      <c r="J86" s="14"/>
      <c r="K86" s="14" t="str">
        <f t="shared" si="3"/>
        <v/>
      </c>
      <c r="L86" s="14"/>
      <c r="M86" s="14"/>
      <c r="N86" s="16"/>
    </row>
    <row r="87" spans="2:14" ht="23.25" customHeight="1" x14ac:dyDescent="0.45">
      <c r="B87" s="15">
        <v>78</v>
      </c>
      <c r="C87" s="14" t="str">
        <f>IF(F87="","",VLOOKUP($I$1,データ!$B$3:$C$36,2,0))</f>
        <v/>
      </c>
      <c r="D87" s="14" t="str">
        <f t="shared" si="2"/>
        <v/>
      </c>
      <c r="E87" s="14"/>
      <c r="F87" s="14"/>
      <c r="G87" s="14"/>
      <c r="H87" s="14"/>
      <c r="I87" s="14"/>
      <c r="J87" s="14"/>
      <c r="K87" s="14" t="str">
        <f t="shared" si="3"/>
        <v/>
      </c>
      <c r="L87" s="14"/>
      <c r="M87" s="14"/>
      <c r="N87" s="16"/>
    </row>
    <row r="88" spans="2:14" ht="23.25" customHeight="1" x14ac:dyDescent="0.45">
      <c r="B88" s="15">
        <v>79</v>
      </c>
      <c r="C88" s="14" t="str">
        <f>IF(F88="","",VLOOKUP($I$1,データ!$B$3:$C$36,2,0))</f>
        <v/>
      </c>
      <c r="D88" s="14" t="str">
        <f t="shared" si="2"/>
        <v/>
      </c>
      <c r="E88" s="14"/>
      <c r="F88" s="14"/>
      <c r="G88" s="14"/>
      <c r="H88" s="14"/>
      <c r="I88" s="14"/>
      <c r="J88" s="14"/>
      <c r="K88" s="14" t="str">
        <f t="shared" si="3"/>
        <v/>
      </c>
      <c r="L88" s="14"/>
      <c r="M88" s="14"/>
      <c r="N88" s="16"/>
    </row>
    <row r="89" spans="2:14" ht="23.25" customHeight="1" x14ac:dyDescent="0.45">
      <c r="B89" s="15">
        <v>80</v>
      </c>
      <c r="C89" s="14" t="str">
        <f>IF(F89="","",VLOOKUP($I$1,データ!$B$3:$C$36,2,0))</f>
        <v/>
      </c>
      <c r="D89" s="14" t="str">
        <f t="shared" si="2"/>
        <v/>
      </c>
      <c r="E89" s="14"/>
      <c r="F89" s="14"/>
      <c r="G89" s="14"/>
      <c r="H89" s="14"/>
      <c r="I89" s="14"/>
      <c r="J89" s="14"/>
      <c r="K89" s="14" t="str">
        <f t="shared" si="3"/>
        <v/>
      </c>
      <c r="L89" s="14"/>
      <c r="M89" s="14"/>
      <c r="N89" s="16"/>
    </row>
    <row r="90" spans="2:14" ht="23.25" customHeight="1" x14ac:dyDescent="0.45">
      <c r="B90" s="15">
        <v>81</v>
      </c>
      <c r="C90" s="14" t="str">
        <f>IF(F90="","",VLOOKUP($I$1,データ!$B$3:$C$36,2,0))</f>
        <v/>
      </c>
      <c r="D90" s="14" t="str">
        <f t="shared" si="2"/>
        <v/>
      </c>
      <c r="E90" s="14"/>
      <c r="F90" s="14"/>
      <c r="G90" s="14"/>
      <c r="H90" s="14"/>
      <c r="I90" s="14"/>
      <c r="J90" s="14"/>
      <c r="K90" s="14" t="str">
        <f t="shared" si="3"/>
        <v/>
      </c>
      <c r="L90" s="14"/>
      <c r="M90" s="14"/>
      <c r="N90" s="16"/>
    </row>
    <row r="91" spans="2:14" ht="23.25" customHeight="1" x14ac:dyDescent="0.45">
      <c r="B91" s="15">
        <v>82</v>
      </c>
      <c r="C91" s="14" t="str">
        <f>IF(F91="","",VLOOKUP($I$1,データ!$B$3:$C$36,2,0))</f>
        <v/>
      </c>
      <c r="D91" s="14" t="str">
        <f t="shared" si="2"/>
        <v/>
      </c>
      <c r="E91" s="14"/>
      <c r="F91" s="14"/>
      <c r="G91" s="14"/>
      <c r="H91" s="14"/>
      <c r="I91" s="14"/>
      <c r="J91" s="14"/>
      <c r="K91" s="14" t="str">
        <f t="shared" si="3"/>
        <v/>
      </c>
      <c r="L91" s="14"/>
      <c r="M91" s="14"/>
      <c r="N91" s="16"/>
    </row>
    <row r="92" spans="2:14" ht="23.25" customHeight="1" x14ac:dyDescent="0.45">
      <c r="B92" s="15">
        <v>83</v>
      </c>
      <c r="C92" s="14" t="str">
        <f>IF(F92="","",VLOOKUP($I$1,データ!$B$3:$C$36,2,0))</f>
        <v/>
      </c>
      <c r="D92" s="14" t="str">
        <f t="shared" si="2"/>
        <v/>
      </c>
      <c r="E92" s="14"/>
      <c r="F92" s="14"/>
      <c r="G92" s="14"/>
      <c r="H92" s="14"/>
      <c r="I92" s="14"/>
      <c r="J92" s="14"/>
      <c r="K92" s="14" t="str">
        <f t="shared" si="3"/>
        <v/>
      </c>
      <c r="L92" s="14"/>
      <c r="M92" s="14"/>
      <c r="N92" s="16"/>
    </row>
    <row r="93" spans="2:14" ht="23.25" customHeight="1" x14ac:dyDescent="0.45">
      <c r="B93" s="15">
        <v>84</v>
      </c>
      <c r="C93" s="14" t="str">
        <f>IF(F93="","",VLOOKUP($I$1,データ!$B$3:$C$36,2,0))</f>
        <v/>
      </c>
      <c r="D93" s="14" t="str">
        <f t="shared" si="2"/>
        <v/>
      </c>
      <c r="E93" s="14"/>
      <c r="F93" s="14"/>
      <c r="G93" s="14"/>
      <c r="H93" s="14"/>
      <c r="I93" s="14"/>
      <c r="J93" s="14"/>
      <c r="K93" s="14" t="str">
        <f t="shared" si="3"/>
        <v/>
      </c>
      <c r="L93" s="14"/>
      <c r="M93" s="14"/>
      <c r="N93" s="16"/>
    </row>
    <row r="94" spans="2:14" ht="23.25" customHeight="1" x14ac:dyDescent="0.45">
      <c r="B94" s="15">
        <v>85</v>
      </c>
      <c r="C94" s="14" t="str">
        <f>IF(F94="","",VLOOKUP($I$1,データ!$B$3:$C$36,2,0))</f>
        <v/>
      </c>
      <c r="D94" s="14" t="str">
        <f t="shared" si="2"/>
        <v/>
      </c>
      <c r="E94" s="14"/>
      <c r="F94" s="14"/>
      <c r="G94" s="14"/>
      <c r="H94" s="14"/>
      <c r="I94" s="14"/>
      <c r="J94" s="14"/>
      <c r="K94" s="14" t="str">
        <f t="shared" si="3"/>
        <v/>
      </c>
      <c r="L94" s="14"/>
      <c r="M94" s="14"/>
      <c r="N94" s="16"/>
    </row>
    <row r="95" spans="2:14" ht="23.25" customHeight="1" x14ac:dyDescent="0.45">
      <c r="B95" s="15">
        <v>86</v>
      </c>
      <c r="C95" s="14" t="str">
        <f>IF(F95="","",VLOOKUP($I$1,データ!$B$3:$C$36,2,0))</f>
        <v/>
      </c>
      <c r="D95" s="14" t="str">
        <f t="shared" si="2"/>
        <v/>
      </c>
      <c r="E95" s="14"/>
      <c r="F95" s="14"/>
      <c r="G95" s="14"/>
      <c r="H95" s="14"/>
      <c r="I95" s="14"/>
      <c r="J95" s="14"/>
      <c r="K95" s="14" t="str">
        <f t="shared" si="3"/>
        <v/>
      </c>
      <c r="L95" s="14"/>
      <c r="M95" s="14"/>
      <c r="N95" s="16"/>
    </row>
    <row r="96" spans="2:14" ht="23.25" customHeight="1" x14ac:dyDescent="0.45">
      <c r="B96" s="15">
        <v>87</v>
      </c>
      <c r="C96" s="14" t="str">
        <f>IF(F96="","",VLOOKUP($I$1,データ!$B$3:$C$36,2,0))</f>
        <v/>
      </c>
      <c r="D96" s="14" t="str">
        <f t="shared" si="2"/>
        <v/>
      </c>
      <c r="E96" s="14"/>
      <c r="F96" s="14"/>
      <c r="G96" s="14"/>
      <c r="H96" s="14"/>
      <c r="I96" s="14"/>
      <c r="J96" s="14"/>
      <c r="K96" s="14" t="str">
        <f t="shared" si="3"/>
        <v/>
      </c>
      <c r="L96" s="14"/>
      <c r="M96" s="14"/>
      <c r="N96" s="16"/>
    </row>
    <row r="97" spans="2:14" ht="23.25" customHeight="1" x14ac:dyDescent="0.45">
      <c r="B97" s="15">
        <v>88</v>
      </c>
      <c r="C97" s="14" t="str">
        <f>IF(F97="","",VLOOKUP($I$1,データ!$B$3:$C$36,2,0))</f>
        <v/>
      </c>
      <c r="D97" s="14" t="str">
        <f t="shared" si="2"/>
        <v/>
      </c>
      <c r="E97" s="14"/>
      <c r="F97" s="14"/>
      <c r="G97" s="14"/>
      <c r="H97" s="14"/>
      <c r="I97" s="14"/>
      <c r="J97" s="14"/>
      <c r="K97" s="14" t="str">
        <f t="shared" si="3"/>
        <v/>
      </c>
      <c r="L97" s="14"/>
      <c r="M97" s="14"/>
      <c r="N97" s="16"/>
    </row>
    <row r="98" spans="2:14" ht="23.25" customHeight="1" x14ac:dyDescent="0.45">
      <c r="B98" s="15">
        <v>89</v>
      </c>
      <c r="C98" s="14" t="str">
        <f>IF(F98="","",VLOOKUP($I$1,データ!$B$3:$C$36,2,0))</f>
        <v/>
      </c>
      <c r="D98" s="14" t="str">
        <f t="shared" si="2"/>
        <v/>
      </c>
      <c r="E98" s="14"/>
      <c r="F98" s="14"/>
      <c r="G98" s="14"/>
      <c r="H98" s="14"/>
      <c r="I98" s="14"/>
      <c r="J98" s="14"/>
      <c r="K98" s="14" t="str">
        <f t="shared" si="3"/>
        <v/>
      </c>
      <c r="L98" s="14"/>
      <c r="M98" s="14"/>
      <c r="N98" s="16"/>
    </row>
    <row r="99" spans="2:14" ht="23.25" customHeight="1" x14ac:dyDescent="0.45">
      <c r="B99" s="15">
        <v>90</v>
      </c>
      <c r="C99" s="14" t="str">
        <f>IF(F99="","",VLOOKUP($I$1,データ!$B$3:$C$36,2,0))</f>
        <v/>
      </c>
      <c r="D99" s="14" t="str">
        <f t="shared" si="2"/>
        <v/>
      </c>
      <c r="E99" s="14"/>
      <c r="F99" s="14"/>
      <c r="G99" s="14"/>
      <c r="H99" s="14"/>
      <c r="I99" s="14"/>
      <c r="J99" s="14"/>
      <c r="K99" s="14" t="str">
        <f t="shared" si="3"/>
        <v/>
      </c>
      <c r="L99" s="14"/>
      <c r="M99" s="14"/>
      <c r="N99" s="16"/>
    </row>
    <row r="100" spans="2:14" ht="23.25" customHeight="1" x14ac:dyDescent="0.45">
      <c r="B100" s="15">
        <v>91</v>
      </c>
      <c r="C100" s="14" t="str">
        <f>IF(F100="","",VLOOKUP($I$1,データ!$B$3:$C$36,2,0))</f>
        <v/>
      </c>
      <c r="D100" s="14" t="str">
        <f t="shared" si="2"/>
        <v/>
      </c>
      <c r="E100" s="14"/>
      <c r="F100" s="14"/>
      <c r="G100" s="14"/>
      <c r="H100" s="14"/>
      <c r="I100" s="14"/>
      <c r="J100" s="14"/>
      <c r="K100" s="14" t="str">
        <f t="shared" si="3"/>
        <v/>
      </c>
      <c r="L100" s="14"/>
      <c r="M100" s="14"/>
      <c r="N100" s="16"/>
    </row>
    <row r="101" spans="2:14" ht="23.25" customHeight="1" x14ac:dyDescent="0.45">
      <c r="B101" s="15">
        <v>92</v>
      </c>
      <c r="C101" s="14" t="str">
        <f>IF(F101="","",VLOOKUP($I$1,データ!$B$3:$C$36,2,0))</f>
        <v/>
      </c>
      <c r="D101" s="14" t="str">
        <f t="shared" si="2"/>
        <v/>
      </c>
      <c r="E101" s="14"/>
      <c r="F101" s="14"/>
      <c r="G101" s="14"/>
      <c r="H101" s="14"/>
      <c r="I101" s="14"/>
      <c r="J101" s="14"/>
      <c r="K101" s="14" t="str">
        <f t="shared" si="3"/>
        <v/>
      </c>
      <c r="L101" s="14"/>
      <c r="M101" s="14"/>
      <c r="N101" s="16"/>
    </row>
    <row r="102" spans="2:14" ht="23.25" customHeight="1" x14ac:dyDescent="0.45">
      <c r="B102" s="15">
        <v>93</v>
      </c>
      <c r="C102" s="14" t="str">
        <f>IF(F102="","",VLOOKUP($I$1,データ!$B$3:$C$36,2,0))</f>
        <v/>
      </c>
      <c r="D102" s="14" t="str">
        <f t="shared" si="2"/>
        <v/>
      </c>
      <c r="E102" s="14"/>
      <c r="F102" s="14"/>
      <c r="G102" s="14"/>
      <c r="H102" s="14"/>
      <c r="I102" s="14"/>
      <c r="J102" s="14"/>
      <c r="K102" s="14" t="str">
        <f t="shared" si="3"/>
        <v/>
      </c>
      <c r="L102" s="14"/>
      <c r="M102" s="14"/>
      <c r="N102" s="16"/>
    </row>
    <row r="103" spans="2:14" ht="23.25" customHeight="1" x14ac:dyDescent="0.45">
      <c r="B103" s="15">
        <v>94</v>
      </c>
      <c r="C103" s="14" t="str">
        <f>IF(F103="","",VLOOKUP($I$1,データ!$B$3:$C$36,2,0))</f>
        <v/>
      </c>
      <c r="D103" s="14" t="str">
        <f t="shared" si="2"/>
        <v/>
      </c>
      <c r="E103" s="14"/>
      <c r="F103" s="14"/>
      <c r="G103" s="14"/>
      <c r="H103" s="14"/>
      <c r="I103" s="14"/>
      <c r="J103" s="14"/>
      <c r="K103" s="14" t="str">
        <f t="shared" si="3"/>
        <v/>
      </c>
      <c r="L103" s="14"/>
      <c r="M103" s="14"/>
      <c r="N103" s="16"/>
    </row>
    <row r="104" spans="2:14" ht="23.25" customHeight="1" x14ac:dyDescent="0.45">
      <c r="B104" s="15">
        <v>95</v>
      </c>
      <c r="C104" s="14" t="str">
        <f>IF(F104="","",VLOOKUP($I$1,データ!$B$3:$C$36,2,0))</f>
        <v/>
      </c>
      <c r="D104" s="14" t="str">
        <f t="shared" si="2"/>
        <v/>
      </c>
      <c r="E104" s="14"/>
      <c r="F104" s="14"/>
      <c r="G104" s="14"/>
      <c r="H104" s="14"/>
      <c r="I104" s="14"/>
      <c r="J104" s="14"/>
      <c r="K104" s="14" t="str">
        <f t="shared" si="3"/>
        <v/>
      </c>
      <c r="L104" s="14"/>
      <c r="M104" s="14"/>
      <c r="N104" s="16"/>
    </row>
    <row r="105" spans="2:14" ht="23.25" customHeight="1" x14ac:dyDescent="0.45">
      <c r="B105" s="15">
        <v>96</v>
      </c>
      <c r="C105" s="14" t="str">
        <f>IF(F105="","",VLOOKUP($I$1,データ!$B$3:$C$36,2,0))</f>
        <v/>
      </c>
      <c r="D105" s="14" t="str">
        <f t="shared" si="2"/>
        <v/>
      </c>
      <c r="E105" s="14"/>
      <c r="F105" s="14"/>
      <c r="G105" s="14"/>
      <c r="H105" s="14"/>
      <c r="I105" s="14"/>
      <c r="J105" s="14"/>
      <c r="K105" s="14" t="str">
        <f t="shared" si="3"/>
        <v/>
      </c>
      <c r="L105" s="14"/>
      <c r="M105" s="14"/>
      <c r="N105" s="16"/>
    </row>
    <row r="106" spans="2:14" ht="23.25" customHeight="1" x14ac:dyDescent="0.45">
      <c r="B106" s="15">
        <v>97</v>
      </c>
      <c r="C106" s="14" t="str">
        <f>IF(F106="","",VLOOKUP($I$1,データ!$B$3:$C$36,2,0))</f>
        <v/>
      </c>
      <c r="D106" s="14" t="str">
        <f t="shared" si="2"/>
        <v/>
      </c>
      <c r="E106" s="14"/>
      <c r="F106" s="14"/>
      <c r="G106" s="14"/>
      <c r="H106" s="14"/>
      <c r="I106" s="14"/>
      <c r="J106" s="14"/>
      <c r="K106" s="14" t="str">
        <f t="shared" si="3"/>
        <v/>
      </c>
      <c r="L106" s="14"/>
      <c r="M106" s="14"/>
      <c r="N106" s="16"/>
    </row>
    <row r="107" spans="2:14" ht="23.25" customHeight="1" x14ac:dyDescent="0.45">
      <c r="B107" s="15">
        <v>98</v>
      </c>
      <c r="C107" s="14" t="str">
        <f>IF(F107="","",VLOOKUP($I$1,データ!$B$3:$C$36,2,0))</f>
        <v/>
      </c>
      <c r="D107" s="14" t="str">
        <f t="shared" si="2"/>
        <v/>
      </c>
      <c r="E107" s="14"/>
      <c r="F107" s="14"/>
      <c r="G107" s="14"/>
      <c r="H107" s="14"/>
      <c r="I107" s="14"/>
      <c r="J107" s="14"/>
      <c r="K107" s="14" t="str">
        <f t="shared" si="3"/>
        <v/>
      </c>
      <c r="L107" s="14"/>
      <c r="M107" s="14"/>
      <c r="N107" s="16"/>
    </row>
    <row r="108" spans="2:14" ht="23.25" customHeight="1" x14ac:dyDescent="0.45">
      <c r="B108" s="15">
        <v>99</v>
      </c>
      <c r="C108" s="14" t="str">
        <f>IF(F108="","",VLOOKUP($I$1,データ!$B$3:$C$36,2,0))</f>
        <v/>
      </c>
      <c r="D108" s="14" t="str">
        <f t="shared" si="2"/>
        <v/>
      </c>
      <c r="E108" s="14"/>
      <c r="F108" s="14"/>
      <c r="G108" s="14"/>
      <c r="H108" s="14"/>
      <c r="I108" s="14"/>
      <c r="J108" s="14"/>
      <c r="K108" s="14" t="str">
        <f t="shared" si="3"/>
        <v/>
      </c>
      <c r="L108" s="14"/>
      <c r="M108" s="14"/>
      <c r="N108" s="16"/>
    </row>
    <row r="109" spans="2:14" ht="23.25" customHeight="1" thickBot="1" x14ac:dyDescent="0.5">
      <c r="B109" s="17">
        <v>100</v>
      </c>
      <c r="C109" s="18" t="str">
        <f>IF(F109="","",VLOOKUP($I$1,データ!$B$3:$C$36,2,0))</f>
        <v/>
      </c>
      <c r="D109" s="18" t="str">
        <f t="shared" si="2"/>
        <v/>
      </c>
      <c r="E109" s="18"/>
      <c r="F109" s="18"/>
      <c r="G109" s="18"/>
      <c r="H109" s="18"/>
      <c r="I109" s="18"/>
      <c r="J109" s="18"/>
      <c r="K109" s="18" t="str">
        <f t="shared" si="3"/>
        <v/>
      </c>
      <c r="L109" s="18"/>
      <c r="M109" s="18"/>
      <c r="N109" s="19"/>
    </row>
  </sheetData>
  <mergeCells count="12">
    <mergeCell ref="L1:N1"/>
    <mergeCell ref="D7:H7"/>
    <mergeCell ref="B3:C3"/>
    <mergeCell ref="B4:C4"/>
    <mergeCell ref="B5:C5"/>
    <mergeCell ref="B6:C6"/>
    <mergeCell ref="B1:C1"/>
    <mergeCell ref="I1:K1"/>
    <mergeCell ref="D3:H3"/>
    <mergeCell ref="D4:H4"/>
    <mergeCell ref="D5:H5"/>
    <mergeCell ref="D6:H6"/>
  </mergeCells>
  <phoneticPr fontId="18"/>
  <conditionalFormatting sqref="B10:N109">
    <cfRule type="expression" dxfId="0" priority="2">
      <formula>MOD(ROW(),2)=0</formula>
    </cfRule>
  </conditionalFormatting>
  <pageMargins left="0.19685039370078741" right="0.19685039370078741" top="0.19685039370078741" bottom="0.19685039370078741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データ!$B$3:$B$36</xm:f>
          </x14:formula1>
          <xm:sqref>I1:K1</xm:sqref>
        </x14:dataValidation>
        <x14:dataValidation type="list" allowBlank="1" showInputMessage="1" showErrorMessage="1" xr:uid="{00000000-0002-0000-0000-000001000000}">
          <x14:formula1>
            <xm:f>データ!$E$3:$E$6</xm:f>
          </x14:formula1>
          <xm:sqref>M10:M109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6"/>
  <sheetViews>
    <sheetView tabSelected="1" topLeftCell="A22" workbookViewId="0">
      <selection activeCell="I10" sqref="I10"/>
    </sheetView>
  </sheetViews>
  <sheetFormatPr defaultRowHeight="18" x14ac:dyDescent="0.45"/>
  <cols>
    <col min="2" max="2" width="25" style="41" customWidth="1"/>
    <col min="3" max="3" width="9" style="36"/>
    <col min="4" max="4" width="3" customWidth="1"/>
    <col min="5" max="5" width="10" customWidth="1"/>
  </cols>
  <sheetData>
    <row r="1" spans="2:5" ht="18.600000000000001" thickBot="1" x14ac:dyDescent="0.5"/>
    <row r="2" spans="2:5" ht="18.600000000000001" thickBot="1" x14ac:dyDescent="0.5">
      <c r="B2" s="42" t="s">
        <v>5</v>
      </c>
      <c r="C2" s="37" t="s">
        <v>39</v>
      </c>
      <c r="E2" s="49" t="s">
        <v>3</v>
      </c>
    </row>
    <row r="3" spans="2:5" ht="18.600000000000001" thickTop="1" x14ac:dyDescent="0.45">
      <c r="B3" s="43" t="s">
        <v>6</v>
      </c>
      <c r="C3" s="38">
        <v>10394</v>
      </c>
      <c r="E3" s="48" t="s">
        <v>47</v>
      </c>
    </row>
    <row r="4" spans="2:5" x14ac:dyDescent="0.45">
      <c r="B4" s="44" t="s">
        <v>7</v>
      </c>
      <c r="C4" s="39">
        <v>11507</v>
      </c>
      <c r="E4" s="46" t="s">
        <v>48</v>
      </c>
    </row>
    <row r="5" spans="2:5" x14ac:dyDescent="0.45">
      <c r="B5" s="44" t="s">
        <v>8</v>
      </c>
      <c r="C5" s="39">
        <v>10580</v>
      </c>
      <c r="E5" s="46" t="s">
        <v>49</v>
      </c>
    </row>
    <row r="6" spans="2:5" ht="18.600000000000001" thickBot="1" x14ac:dyDescent="0.5">
      <c r="B6" s="44" t="s">
        <v>9</v>
      </c>
      <c r="C6" s="39">
        <v>10581</v>
      </c>
      <c r="E6" s="47" t="s">
        <v>55</v>
      </c>
    </row>
    <row r="7" spans="2:5" x14ac:dyDescent="0.45">
      <c r="B7" s="44" t="s">
        <v>10</v>
      </c>
      <c r="C7" s="39">
        <v>10862</v>
      </c>
    </row>
    <row r="8" spans="2:5" x14ac:dyDescent="0.45">
      <c r="B8" s="44" t="s">
        <v>11</v>
      </c>
      <c r="C8" s="39">
        <v>11041</v>
      </c>
    </row>
    <row r="9" spans="2:5" x14ac:dyDescent="0.45">
      <c r="B9" s="44" t="s">
        <v>12</v>
      </c>
      <c r="C9" s="39">
        <v>11040</v>
      </c>
    </row>
    <row r="10" spans="2:5" x14ac:dyDescent="0.45">
      <c r="B10" s="44" t="s">
        <v>13</v>
      </c>
      <c r="C10" s="39">
        <v>25969</v>
      </c>
    </row>
    <row r="11" spans="2:5" x14ac:dyDescent="0.45">
      <c r="B11" s="44" t="s">
        <v>14</v>
      </c>
      <c r="C11" s="39">
        <v>10716</v>
      </c>
    </row>
    <row r="12" spans="2:5" x14ac:dyDescent="0.45">
      <c r="B12" s="44" t="s">
        <v>15</v>
      </c>
      <c r="C12" s="39">
        <v>10953</v>
      </c>
    </row>
    <row r="13" spans="2:5" x14ac:dyDescent="0.45">
      <c r="B13" s="44" t="s">
        <v>16</v>
      </c>
      <c r="C13" s="39">
        <v>17043</v>
      </c>
    </row>
    <row r="14" spans="2:5" x14ac:dyDescent="0.45">
      <c r="B14" s="44" t="s">
        <v>17</v>
      </c>
      <c r="C14" s="39">
        <v>11354</v>
      </c>
    </row>
    <row r="15" spans="2:5" x14ac:dyDescent="0.45">
      <c r="B15" s="44" t="s">
        <v>18</v>
      </c>
      <c r="C15" s="39">
        <v>11380</v>
      </c>
    </row>
    <row r="16" spans="2:5" x14ac:dyDescent="0.45">
      <c r="B16" s="44" t="s">
        <v>19</v>
      </c>
      <c r="C16" s="39">
        <v>11275</v>
      </c>
    </row>
    <row r="17" spans="2:3" x14ac:dyDescent="0.45">
      <c r="B17" s="44" t="s">
        <v>20</v>
      </c>
      <c r="C17" s="39">
        <v>11385</v>
      </c>
    </row>
    <row r="18" spans="2:3" x14ac:dyDescent="0.45">
      <c r="B18" s="44" t="s">
        <v>21</v>
      </c>
      <c r="C18" s="39">
        <v>10528</v>
      </c>
    </row>
    <row r="19" spans="2:3" x14ac:dyDescent="0.45">
      <c r="B19" s="44" t="s">
        <v>64</v>
      </c>
      <c r="C19" s="39">
        <v>10722</v>
      </c>
    </row>
    <row r="20" spans="2:3" x14ac:dyDescent="0.45">
      <c r="B20" s="44" t="s">
        <v>22</v>
      </c>
      <c r="C20" s="39">
        <v>10724</v>
      </c>
    </row>
    <row r="21" spans="2:3" x14ac:dyDescent="0.45">
      <c r="B21" s="44" t="s">
        <v>23</v>
      </c>
      <c r="C21" s="39">
        <v>11296</v>
      </c>
    </row>
    <row r="22" spans="2:3" x14ac:dyDescent="0.45">
      <c r="B22" s="44" t="s">
        <v>24</v>
      </c>
      <c r="C22" s="39">
        <v>11297</v>
      </c>
    </row>
    <row r="23" spans="2:3" x14ac:dyDescent="0.45">
      <c r="B23" s="44" t="s">
        <v>25</v>
      </c>
      <c r="C23" s="39">
        <v>11248</v>
      </c>
    </row>
    <row r="24" spans="2:3" x14ac:dyDescent="0.45">
      <c r="B24" s="44" t="s">
        <v>26</v>
      </c>
      <c r="C24" s="39">
        <v>19923</v>
      </c>
    </row>
    <row r="25" spans="2:3" x14ac:dyDescent="0.45">
      <c r="B25" s="44" t="s">
        <v>27</v>
      </c>
      <c r="C25" s="39">
        <v>11245</v>
      </c>
    </row>
    <row r="26" spans="2:3" x14ac:dyDescent="0.45">
      <c r="B26" s="44" t="s">
        <v>28</v>
      </c>
      <c r="C26" s="39">
        <v>11251</v>
      </c>
    </row>
    <row r="27" spans="2:3" x14ac:dyDescent="0.45">
      <c r="B27" s="44" t="s">
        <v>29</v>
      </c>
      <c r="C27" s="39">
        <v>11241</v>
      </c>
    </row>
    <row r="28" spans="2:3" x14ac:dyDescent="0.45">
      <c r="B28" s="44" t="s">
        <v>30</v>
      </c>
      <c r="C28" s="39">
        <v>11246</v>
      </c>
    </row>
    <row r="29" spans="2:3" x14ac:dyDescent="0.45">
      <c r="B29" s="44" t="s">
        <v>31</v>
      </c>
      <c r="C29" s="39">
        <v>11242</v>
      </c>
    </row>
    <row r="30" spans="2:3" x14ac:dyDescent="0.45">
      <c r="B30" s="44" t="s">
        <v>32</v>
      </c>
      <c r="C30" s="39">
        <v>11244</v>
      </c>
    </row>
    <row r="31" spans="2:3" x14ac:dyDescent="0.45">
      <c r="B31" s="44" t="s">
        <v>33</v>
      </c>
      <c r="C31" s="39">
        <v>11247</v>
      </c>
    </row>
    <row r="32" spans="2:3" x14ac:dyDescent="0.45">
      <c r="B32" s="44" t="s">
        <v>34</v>
      </c>
      <c r="C32" s="39">
        <v>11243</v>
      </c>
    </row>
    <row r="33" spans="2:3" x14ac:dyDescent="0.45">
      <c r="B33" s="44" t="s">
        <v>35</v>
      </c>
      <c r="C33" s="39">
        <v>11250</v>
      </c>
    </row>
    <row r="34" spans="2:3" x14ac:dyDescent="0.45">
      <c r="B34" s="44" t="s">
        <v>36</v>
      </c>
      <c r="C34" s="39">
        <v>11249</v>
      </c>
    </row>
    <row r="35" spans="2:3" x14ac:dyDescent="0.45">
      <c r="B35" s="44" t="s">
        <v>37</v>
      </c>
      <c r="C35" s="39">
        <v>18948</v>
      </c>
    </row>
    <row r="36" spans="2:3" ht="18.600000000000001" thickBot="1" x14ac:dyDescent="0.5">
      <c r="B36" s="45" t="s">
        <v>38</v>
      </c>
      <c r="C36" s="40">
        <v>25926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登録名簿</vt:lpstr>
      <vt:lpstr>データ</vt:lpstr>
      <vt:lpstr>登録名簿!Print_Area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tba-22</dc:creator>
  <cp:lastModifiedBy>啓明中学校　15</cp:lastModifiedBy>
  <cp:lastPrinted>2022-03-30T13:28:10Z</cp:lastPrinted>
  <dcterms:created xsi:type="dcterms:W3CDTF">2022-03-30T10:56:08Z</dcterms:created>
  <dcterms:modified xsi:type="dcterms:W3CDTF">2025-09-09T01:14:34Z</dcterms:modified>
</cp:coreProperties>
</file>