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202300"/>
  <mc:AlternateContent xmlns:mc="http://schemas.openxmlformats.org/markup-compatibility/2006">
    <mc:Choice Requires="x15">
      <x15ac:absPath xmlns:x15ac="http://schemas.microsoft.com/office/spreadsheetml/2010/11/ac" url="D:\20　バドミントン部\☆　高校運営委員\11_2025(R7)\01_地区大会\05_冬季大会\"/>
    </mc:Choice>
  </mc:AlternateContent>
  <xr:revisionPtr revIDLastSave="0" documentId="13_ncr:1_{44CAD183-DA28-4B9D-B7A3-F22B4AC5AE03}" xr6:coauthVersionLast="47" xr6:coauthVersionMax="47" xr10:uidLastSave="{00000000-0000-0000-0000-000000000000}"/>
  <bookViews>
    <workbookView xWindow="-120" yWindow="-120" windowWidth="29040" windowHeight="15720" xr2:uid="{9B14DBEC-8AC8-804C-8E4F-3499898A4F30}"/>
  </bookViews>
  <sheets>
    <sheet name="確認用" sheetId="4" r:id="rId1"/>
    <sheet name="男子" sheetId="1" r:id="rId2"/>
    <sheet name="女子" sheetId="5" r:id="rId3"/>
    <sheet name="設定シート" sheetId="7" r:id="rId4"/>
  </sheets>
  <definedNames>
    <definedName name="_xlnm.Print_Area" localSheetId="0">確認用!$A$1:$M$57</definedName>
    <definedName name="_xlnm.Print_Area" localSheetId="2">女子!$A$1:$K$46</definedName>
    <definedName name="_xlnm.Print_Area" localSheetId="1">男子!$A$1:$K$46</definedName>
    <definedName name="個人参加費">設定シート!$G$4</definedName>
    <definedName name="参加校">設定シート!$A$3:$D$24</definedName>
    <definedName name="女子">女子!$A$11:$U$41</definedName>
    <definedName name="大会名">設定シート!$B$1</definedName>
    <definedName name="団体参加費">設定シート!$F$4</definedName>
    <definedName name="男子">男子!$A$11:$U$46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8" i="4" l="1"/>
  <c r="I47" i="4"/>
  <c r="I46" i="4"/>
  <c r="I45" i="4"/>
  <c r="B48" i="4"/>
  <c r="B47" i="4"/>
  <c r="B46" i="4"/>
  <c r="B45" i="4"/>
  <c r="J57" i="4"/>
  <c r="I57" i="4" a="1"/>
  <c r="I57" i="4" s="1"/>
  <c r="J56" i="4"/>
  <c r="I56" i="4" a="1"/>
  <c r="I56" i="4" s="1"/>
  <c r="J55" i="4"/>
  <c r="I55" i="4" a="1"/>
  <c r="I55" i="4" s="1"/>
  <c r="J54" i="4"/>
  <c r="I54" i="4" a="1"/>
  <c r="I54" i="4" s="1"/>
  <c r="J53" i="4"/>
  <c r="I53" i="4" a="1"/>
  <c r="I53" i="4" s="1"/>
  <c r="J52" i="4"/>
  <c r="I52" i="4" a="1"/>
  <c r="I52" i="4" s="1"/>
  <c r="J51" i="4"/>
  <c r="I51" i="4" a="1"/>
  <c r="I51" i="4" s="1"/>
  <c r="J50" i="4"/>
  <c r="I50" i="4" a="1"/>
  <c r="I50" i="4" s="1"/>
  <c r="L42" i="4" a="1"/>
  <c r="L42" i="4" s="1"/>
  <c r="M42" i="4" s="1"/>
  <c r="L41" i="4" a="1"/>
  <c r="L41" i="4" s="1"/>
  <c r="M41" i="4" s="1"/>
  <c r="L40" i="4" a="1"/>
  <c r="L40" i="4" s="1"/>
  <c r="M40" i="4" s="1"/>
  <c r="L39" i="4" a="1"/>
  <c r="L39" i="4" s="1"/>
  <c r="M39" i="4" s="1"/>
  <c r="L38" i="4" a="1"/>
  <c r="L38" i="4" s="1"/>
  <c r="M38" i="4" s="1"/>
  <c r="L37" i="4" a="1"/>
  <c r="L37" i="4" s="1"/>
  <c r="M37" i="4" s="1"/>
  <c r="L36" i="4" a="1"/>
  <c r="L36" i="4" s="1"/>
  <c r="M36" i="4" s="1"/>
  <c r="L35" i="4" a="1"/>
  <c r="L35" i="4" s="1"/>
  <c r="M35" i="4" s="1"/>
  <c r="L34" i="4" a="1"/>
  <c r="L34" i="4" s="1"/>
  <c r="M34" i="4" s="1"/>
  <c r="L33" i="4" a="1"/>
  <c r="L33" i="4" s="1"/>
  <c r="M33" i="4" s="1"/>
  <c r="L32" i="4" a="1"/>
  <c r="L32" i="4" s="1"/>
  <c r="M32" i="4" s="1"/>
  <c r="L31" i="4" a="1"/>
  <c r="L31" i="4" s="1"/>
  <c r="M31" i="4" s="1"/>
  <c r="L30" i="4" a="1"/>
  <c r="L30" i="4" s="1"/>
  <c r="L29" i="4" a="1"/>
  <c r="L29" i="4" s="1"/>
  <c r="L28" i="4" a="1"/>
  <c r="L28" i="4" s="1"/>
  <c r="L25" i="4" a="1"/>
  <c r="L25" i="4" s="1"/>
  <c r="M25" i="4" s="1"/>
  <c r="L24" i="4" a="1"/>
  <c r="L24" i="4" s="1"/>
  <c r="M24" i="4" s="1"/>
  <c r="L23" i="4" a="1"/>
  <c r="L23" i="4" s="1"/>
  <c r="M23" i="4" s="1"/>
  <c r="L22" i="4" a="1"/>
  <c r="L22" i="4" s="1"/>
  <c r="M22" i="4" s="1"/>
  <c r="L21" i="4" a="1"/>
  <c r="L21" i="4" s="1"/>
  <c r="M21" i="4" s="1"/>
  <c r="L20" i="4" a="1"/>
  <c r="L20" i="4" s="1"/>
  <c r="M20" i="4" s="1"/>
  <c r="L19" i="4" a="1"/>
  <c r="L19" i="4" s="1"/>
  <c r="M19" i="4" s="1"/>
  <c r="L18" i="4" a="1"/>
  <c r="L18" i="4" s="1"/>
  <c r="M18" i="4" s="1"/>
  <c r="L17" i="4" a="1"/>
  <c r="L17" i="4" s="1"/>
  <c r="M17" i="4" s="1"/>
  <c r="L16" i="4" a="1"/>
  <c r="L16" i="4" s="1"/>
  <c r="M16" i="4" s="1"/>
  <c r="L15" i="4" a="1"/>
  <c r="L15" i="4" s="1"/>
  <c r="M15" i="4" s="1"/>
  <c r="L14" i="4" a="1"/>
  <c r="L14" i="4" s="1"/>
  <c r="L13" i="4" a="1"/>
  <c r="L13" i="4" s="1"/>
  <c r="L12" i="4" a="1"/>
  <c r="L12" i="4" s="1"/>
  <c r="L11" i="4" a="1"/>
  <c r="L11" i="4" s="1"/>
  <c r="C5" i="4"/>
  <c r="U32" i="5"/>
  <c r="O32" i="5"/>
  <c r="N32" i="5"/>
  <c r="M32" i="5"/>
  <c r="U31" i="5"/>
  <c r="O31" i="5"/>
  <c r="N31" i="5"/>
  <c r="M31" i="5"/>
  <c r="U30" i="5"/>
  <c r="O30" i="5"/>
  <c r="N30" i="5"/>
  <c r="M30" i="5"/>
  <c r="U29" i="5"/>
  <c r="O29" i="5"/>
  <c r="N29" i="5"/>
  <c r="M29" i="5"/>
  <c r="U28" i="5"/>
  <c r="O28" i="5"/>
  <c r="N28" i="5"/>
  <c r="M28" i="5"/>
  <c r="R12" i="1"/>
  <c r="U42" i="1"/>
  <c r="O42" i="1"/>
  <c r="N42" i="1"/>
  <c r="M42" i="1"/>
  <c r="U41" i="1"/>
  <c r="O41" i="1"/>
  <c r="N41" i="1"/>
  <c r="M41" i="1"/>
  <c r="U40" i="1"/>
  <c r="O40" i="1"/>
  <c r="N40" i="1"/>
  <c r="M40" i="1"/>
  <c r="U39" i="1"/>
  <c r="O39" i="1"/>
  <c r="N39" i="1"/>
  <c r="M39" i="1"/>
  <c r="U38" i="1"/>
  <c r="O38" i="1"/>
  <c r="N38" i="1"/>
  <c r="M38" i="1"/>
  <c r="U37" i="1"/>
  <c r="O37" i="1"/>
  <c r="N37" i="1"/>
  <c r="M37" i="1"/>
  <c r="C6" i="4"/>
  <c r="C7" i="4"/>
  <c r="C4" i="4"/>
  <c r="E37" i="4" a="1"/>
  <c r="E37" i="4" s="1"/>
  <c r="F37" i="4" s="1"/>
  <c r="E38" i="4" a="1"/>
  <c r="E38" i="4" s="1"/>
  <c r="F38" i="4" s="1"/>
  <c r="E39" i="4" a="1"/>
  <c r="E39" i="4" s="1"/>
  <c r="F39" i="4" s="1"/>
  <c r="E40" i="4" a="1"/>
  <c r="E40" i="4" s="1"/>
  <c r="F40" i="4" s="1"/>
  <c r="E41" i="4" a="1"/>
  <c r="E41" i="4" s="1"/>
  <c r="F41" i="4" s="1"/>
  <c r="E42" i="4" a="1"/>
  <c r="E42" i="4" s="1"/>
  <c r="F42" i="4" s="1"/>
  <c r="E36" i="4" a="1"/>
  <c r="E36" i="4" s="1"/>
  <c r="F36" i="4" s="1"/>
  <c r="E35" i="4" a="1"/>
  <c r="E35" i="4" s="1"/>
  <c r="F35" i="4" s="1"/>
  <c r="E34" i="4" a="1"/>
  <c r="E34" i="4" s="1"/>
  <c r="F34" i="4" s="1"/>
  <c r="E33" i="4" a="1"/>
  <c r="E33" i="4" s="1"/>
  <c r="F33" i="4" s="1"/>
  <c r="E32" i="4" a="1"/>
  <c r="E32" i="4" s="1"/>
  <c r="E31" i="4" a="1"/>
  <c r="E31" i="4" s="1"/>
  <c r="E30" i="4" a="1"/>
  <c r="E30" i="4" s="1"/>
  <c r="E29" i="4" a="1"/>
  <c r="E29" i="4" s="1"/>
  <c r="E28" i="4" a="1"/>
  <c r="E28" i="4" s="1"/>
  <c r="E22" i="4" a="1"/>
  <c r="E22" i="4" s="1"/>
  <c r="F22" i="4" s="1"/>
  <c r="E21" i="4" a="1"/>
  <c r="E21" i="4" s="1"/>
  <c r="F21" i="4" s="1"/>
  <c r="E20" i="4" a="1"/>
  <c r="E20" i="4" s="1"/>
  <c r="F20" i="4" s="1"/>
  <c r="E19" i="4" a="1"/>
  <c r="E19" i="4" s="1"/>
  <c r="F19" i="4" s="1"/>
  <c r="E25" i="4" a="1"/>
  <c r="E25" i="4" s="1"/>
  <c r="F25" i="4" s="1"/>
  <c r="M13" i="4" l="1"/>
  <c r="M30" i="4"/>
  <c r="A2" i="4"/>
  <c r="F29" i="4"/>
  <c r="F28" i="4"/>
  <c r="F31" i="4"/>
  <c r="F32" i="4"/>
  <c r="F30" i="4"/>
  <c r="M14" i="4"/>
  <c r="M11" i="4"/>
  <c r="M28" i="4"/>
  <c r="M12" i="4"/>
  <c r="M29" i="4"/>
  <c r="T12" i="5"/>
  <c r="S12" i="5"/>
  <c r="R12" i="5"/>
  <c r="T12" i="1"/>
  <c r="S12" i="1"/>
  <c r="A1" i="5"/>
  <c r="A1" i="1"/>
  <c r="A1" i="4"/>
  <c r="E5" i="5" l="1"/>
  <c r="U46" i="5"/>
  <c r="O46" i="5"/>
  <c r="N46" i="5"/>
  <c r="M46" i="5"/>
  <c r="U45" i="5"/>
  <c r="O45" i="5"/>
  <c r="N45" i="5"/>
  <c r="M45" i="5"/>
  <c r="U44" i="5"/>
  <c r="O44" i="5"/>
  <c r="N44" i="5"/>
  <c r="M44" i="5"/>
  <c r="U43" i="5"/>
  <c r="O43" i="5"/>
  <c r="N43" i="5"/>
  <c r="M43" i="5"/>
  <c r="U42" i="5"/>
  <c r="O42" i="5"/>
  <c r="N42" i="5"/>
  <c r="M42" i="5"/>
  <c r="U41" i="5"/>
  <c r="O41" i="5"/>
  <c r="N41" i="5"/>
  <c r="M41" i="5"/>
  <c r="U40" i="5"/>
  <c r="O40" i="5"/>
  <c r="N40" i="5"/>
  <c r="M40" i="5"/>
  <c r="U39" i="5"/>
  <c r="O39" i="5"/>
  <c r="N39" i="5"/>
  <c r="M39" i="5"/>
  <c r="U38" i="5"/>
  <c r="O38" i="5"/>
  <c r="N38" i="5"/>
  <c r="M38" i="5"/>
  <c r="U37" i="5"/>
  <c r="O37" i="5"/>
  <c r="N37" i="5"/>
  <c r="M37" i="5"/>
  <c r="U36" i="5"/>
  <c r="O36" i="5"/>
  <c r="N36" i="5"/>
  <c r="M36" i="5"/>
  <c r="U35" i="5"/>
  <c r="O35" i="5"/>
  <c r="N35" i="5"/>
  <c r="M35" i="5"/>
  <c r="U34" i="5"/>
  <c r="O34" i="5"/>
  <c r="N34" i="5"/>
  <c r="M34" i="5"/>
  <c r="U33" i="5"/>
  <c r="O33" i="5"/>
  <c r="N33" i="5"/>
  <c r="M33" i="5"/>
  <c r="U27" i="5"/>
  <c r="O27" i="5"/>
  <c r="N27" i="5"/>
  <c r="M27" i="5"/>
  <c r="U26" i="5"/>
  <c r="O26" i="5"/>
  <c r="N26" i="5"/>
  <c r="M26" i="5"/>
  <c r="U25" i="5"/>
  <c r="O25" i="5"/>
  <c r="N25" i="5"/>
  <c r="M25" i="5"/>
  <c r="U24" i="5"/>
  <c r="O24" i="5"/>
  <c r="N24" i="5"/>
  <c r="M24" i="5"/>
  <c r="U23" i="5"/>
  <c r="O23" i="5"/>
  <c r="N23" i="5"/>
  <c r="M23" i="5"/>
  <c r="U22" i="5"/>
  <c r="O22" i="5"/>
  <c r="N22" i="5"/>
  <c r="M22" i="5"/>
  <c r="U21" i="5"/>
  <c r="O21" i="5"/>
  <c r="N21" i="5"/>
  <c r="M21" i="5"/>
  <c r="U20" i="5"/>
  <c r="O20" i="5"/>
  <c r="N20" i="5"/>
  <c r="M20" i="5"/>
  <c r="U19" i="5"/>
  <c r="O19" i="5"/>
  <c r="N19" i="5"/>
  <c r="M19" i="5"/>
  <c r="U18" i="5"/>
  <c r="O18" i="5"/>
  <c r="N18" i="5"/>
  <c r="M18" i="5"/>
  <c r="U17" i="5"/>
  <c r="O17" i="5"/>
  <c r="N17" i="5"/>
  <c r="M17" i="5"/>
  <c r="U16" i="5"/>
  <c r="O16" i="5"/>
  <c r="N16" i="5"/>
  <c r="M16" i="5"/>
  <c r="U15" i="5"/>
  <c r="O15" i="5"/>
  <c r="N15" i="5"/>
  <c r="M15" i="5"/>
  <c r="U14" i="5"/>
  <c r="O14" i="5"/>
  <c r="N14" i="5"/>
  <c r="M14" i="5"/>
  <c r="U13" i="5"/>
  <c r="O13" i="5"/>
  <c r="N13" i="5"/>
  <c r="M13" i="5"/>
  <c r="U12" i="5"/>
  <c r="Q12" i="5"/>
  <c r="P12" i="5"/>
  <c r="O12" i="5"/>
  <c r="N12" i="5"/>
  <c r="M12" i="5"/>
  <c r="T11" i="5"/>
  <c r="S11" i="5"/>
  <c r="R11" i="5"/>
  <c r="Q11" i="5"/>
  <c r="P11" i="5"/>
  <c r="O11" i="5"/>
  <c r="N11" i="5"/>
  <c r="M11" i="5"/>
  <c r="E5" i="1"/>
  <c r="I34" i="4" l="1" a="1"/>
  <c r="I34" i="4" s="1"/>
  <c r="J34" i="4" s="1"/>
  <c r="I37" i="4" a="1"/>
  <c r="I37" i="4" s="1"/>
  <c r="J37" i="4" s="1"/>
  <c r="I33" i="4" a="1"/>
  <c r="I33" i="4" s="1"/>
  <c r="J33" i="4" s="1"/>
  <c r="I29" i="4" a="1"/>
  <c r="I29" i="4" s="1"/>
  <c r="J29" i="4" s="1"/>
  <c r="I24" i="4" a="1"/>
  <c r="I24" i="4" s="1"/>
  <c r="J24" i="4" s="1"/>
  <c r="I20" i="4" a="1"/>
  <c r="I20" i="4" s="1"/>
  <c r="J20" i="4" s="1"/>
  <c r="I16" i="4" a="1"/>
  <c r="I16" i="4" s="1"/>
  <c r="J16" i="4" s="1"/>
  <c r="I12" i="4" a="1"/>
  <c r="I12" i="4" s="1"/>
  <c r="J12" i="4" s="1"/>
  <c r="I38" i="4" a="1"/>
  <c r="I38" i="4" s="1"/>
  <c r="J38" i="4" s="1"/>
  <c r="I21" i="4" a="1"/>
  <c r="I21" i="4" s="1"/>
  <c r="J21" i="4" s="1"/>
  <c r="I25" i="4" a="1"/>
  <c r="I25" i="4" s="1"/>
  <c r="J25" i="4" s="1"/>
  <c r="I40" i="4" a="1"/>
  <c r="I40" i="4" s="1"/>
  <c r="J40" i="4" s="1"/>
  <c r="I36" i="4" a="1"/>
  <c r="I36" i="4" s="1"/>
  <c r="J36" i="4" s="1"/>
  <c r="I32" i="4" a="1"/>
  <c r="I32" i="4" s="1"/>
  <c r="J32" i="4" s="1"/>
  <c r="I28" i="4" a="1"/>
  <c r="I28" i="4" s="1"/>
  <c r="J28" i="4" s="1"/>
  <c r="I23" i="4" a="1"/>
  <c r="I23" i="4" s="1"/>
  <c r="J23" i="4" s="1"/>
  <c r="I19" i="4" a="1"/>
  <c r="I19" i="4" s="1"/>
  <c r="J19" i="4" s="1"/>
  <c r="I15" i="4" a="1"/>
  <c r="I15" i="4" s="1"/>
  <c r="J15" i="4" s="1"/>
  <c r="I11" i="4" a="1"/>
  <c r="I11" i="4" s="1"/>
  <c r="J11" i="4" s="1"/>
  <c r="I13" i="4" a="1"/>
  <c r="I13" i="4" s="1"/>
  <c r="J13" i="4" s="1"/>
  <c r="I27" i="4" a="1"/>
  <c r="I27" i="4" s="1"/>
  <c r="J27" i="4" s="1"/>
  <c r="I30" i="4" a="1"/>
  <c r="I30" i="4" s="1"/>
  <c r="J30" i="4" s="1"/>
  <c r="I17" i="4" a="1"/>
  <c r="I17" i="4" s="1"/>
  <c r="J17" i="4" s="1"/>
  <c r="I39" i="4" a="1"/>
  <c r="I39" i="4" s="1"/>
  <c r="J39" i="4" s="1"/>
  <c r="I35" i="4" a="1"/>
  <c r="I35" i="4" s="1"/>
  <c r="J35" i="4" s="1"/>
  <c r="I31" i="4" a="1"/>
  <c r="I31" i="4" s="1"/>
  <c r="J31" i="4" s="1"/>
  <c r="I26" i="4" a="1"/>
  <c r="I26" i="4" s="1"/>
  <c r="J26" i="4" s="1"/>
  <c r="I22" i="4" a="1"/>
  <c r="I22" i="4" s="1"/>
  <c r="J22" i="4" s="1"/>
  <c r="I18" i="4" a="1"/>
  <c r="I18" i="4" s="1"/>
  <c r="J18" i="4" s="1"/>
  <c r="I14" i="4" a="1"/>
  <c r="I14" i="4" s="1"/>
  <c r="J14" i="4" s="1"/>
  <c r="U36" i="1"/>
  <c r="O36" i="1"/>
  <c r="N36" i="1"/>
  <c r="M36" i="1"/>
  <c r="U35" i="1"/>
  <c r="O35" i="1"/>
  <c r="N35" i="1"/>
  <c r="M35" i="1"/>
  <c r="U34" i="1"/>
  <c r="O34" i="1"/>
  <c r="N34" i="1"/>
  <c r="M34" i="1"/>
  <c r="U33" i="1"/>
  <c r="O33" i="1"/>
  <c r="N33" i="1"/>
  <c r="M33" i="1"/>
  <c r="U32" i="1"/>
  <c r="O32" i="1"/>
  <c r="N32" i="1"/>
  <c r="M32" i="1"/>
  <c r="S11" i="1"/>
  <c r="T11" i="1"/>
  <c r="B51" i="4" a="1"/>
  <c r="B51" i="4" s="1"/>
  <c r="B52" i="4" a="1"/>
  <c r="B52" i="4" s="1"/>
  <c r="B53" i="4" a="1"/>
  <c r="B53" i="4" s="1"/>
  <c r="B54" i="4" a="1"/>
  <c r="B54" i="4" s="1"/>
  <c r="B55" i="4" a="1"/>
  <c r="B55" i="4" s="1"/>
  <c r="B56" i="4" a="1"/>
  <c r="B56" i="4" s="1"/>
  <c r="B57" i="4" a="1"/>
  <c r="B57" i="4" s="1"/>
  <c r="B50" i="4" a="1"/>
  <c r="B50" i="4" s="1"/>
  <c r="E16" i="4" a="1"/>
  <c r="E16" i="4" s="1"/>
  <c r="F16" i="4" s="1"/>
  <c r="E24" i="4" a="1"/>
  <c r="E24" i="4" s="1"/>
  <c r="F24" i="4" s="1"/>
  <c r="E23" i="4" a="1"/>
  <c r="E23" i="4" s="1"/>
  <c r="F23" i="4" s="1"/>
  <c r="E18" i="4" a="1"/>
  <c r="E18" i="4" s="1"/>
  <c r="F18" i="4" s="1"/>
  <c r="E17" i="4" a="1"/>
  <c r="E17" i="4" s="1"/>
  <c r="F17" i="4" s="1"/>
  <c r="E15" i="4" a="1"/>
  <c r="E15" i="4" s="1"/>
  <c r="F15" i="4" s="1"/>
  <c r="E14" i="4" a="1"/>
  <c r="E14" i="4" s="1"/>
  <c r="F14" i="4" s="1"/>
  <c r="E13" i="4" a="1"/>
  <c r="E13" i="4" s="1"/>
  <c r="F13" i="4" s="1"/>
  <c r="E12" i="4" a="1"/>
  <c r="E12" i="4" s="1"/>
  <c r="F12" i="4" s="1"/>
  <c r="E11" i="4" a="1"/>
  <c r="E11" i="4" s="1"/>
  <c r="F11" i="4" s="1"/>
  <c r="P12" i="1"/>
  <c r="J6" i="4"/>
  <c r="J5" i="4"/>
  <c r="C57" i="4"/>
  <c r="C56" i="4"/>
  <c r="C55" i="4"/>
  <c r="C54" i="4"/>
  <c r="C53" i="4"/>
  <c r="C52" i="4"/>
  <c r="C51" i="4"/>
  <c r="C50" i="4"/>
  <c r="Q12" i="1"/>
  <c r="U13" i="1"/>
  <c r="U14" i="1"/>
  <c r="U15" i="1"/>
  <c r="U16" i="1"/>
  <c r="U17" i="1"/>
  <c r="U18" i="1"/>
  <c r="U19" i="1"/>
  <c r="U20" i="1"/>
  <c r="U21" i="1"/>
  <c r="U22" i="1"/>
  <c r="U23" i="1"/>
  <c r="U24" i="1"/>
  <c r="U25" i="1"/>
  <c r="U26" i="1"/>
  <c r="U27" i="1"/>
  <c r="U28" i="1"/>
  <c r="U29" i="1"/>
  <c r="U30" i="1"/>
  <c r="U31" i="1"/>
  <c r="U43" i="1"/>
  <c r="U44" i="1"/>
  <c r="U45" i="1"/>
  <c r="U46" i="1"/>
  <c r="U12" i="1"/>
  <c r="O13" i="1"/>
  <c r="O14" i="1"/>
  <c r="O15" i="1"/>
  <c r="O16" i="1"/>
  <c r="O17" i="1"/>
  <c r="O18" i="1"/>
  <c r="O19" i="1"/>
  <c r="O20" i="1"/>
  <c r="O21" i="1"/>
  <c r="O22" i="1"/>
  <c r="O23" i="1"/>
  <c r="O24" i="1"/>
  <c r="O25" i="1"/>
  <c r="O26" i="1"/>
  <c r="O27" i="1"/>
  <c r="O28" i="1"/>
  <c r="O29" i="1"/>
  <c r="O30" i="1"/>
  <c r="O31" i="1"/>
  <c r="O43" i="1"/>
  <c r="O44" i="1"/>
  <c r="O45" i="1"/>
  <c r="O46" i="1"/>
  <c r="O12" i="1"/>
  <c r="N15" i="1"/>
  <c r="N13" i="1"/>
  <c r="N14" i="1"/>
  <c r="N16" i="1"/>
  <c r="N17" i="1"/>
  <c r="N18" i="1"/>
  <c r="N19" i="1"/>
  <c r="N20" i="1"/>
  <c r="N21" i="1"/>
  <c r="N22" i="1"/>
  <c r="N23" i="1"/>
  <c r="N24" i="1"/>
  <c r="N25" i="1"/>
  <c r="N26" i="1"/>
  <c r="N27" i="1"/>
  <c r="N28" i="1"/>
  <c r="N29" i="1"/>
  <c r="N30" i="1"/>
  <c r="N31" i="1"/>
  <c r="N43" i="1"/>
  <c r="N44" i="1"/>
  <c r="N45" i="1"/>
  <c r="N46" i="1"/>
  <c r="N12" i="1"/>
  <c r="M13" i="1"/>
  <c r="M14" i="1"/>
  <c r="M15" i="1"/>
  <c r="M16" i="1"/>
  <c r="M17" i="1"/>
  <c r="M18" i="1"/>
  <c r="M19" i="1"/>
  <c r="M20" i="1"/>
  <c r="M21" i="1"/>
  <c r="M22" i="1"/>
  <c r="M23" i="1"/>
  <c r="M24" i="1"/>
  <c r="M25" i="1"/>
  <c r="M26" i="1"/>
  <c r="M27" i="1"/>
  <c r="M28" i="1"/>
  <c r="M29" i="1"/>
  <c r="M30" i="1"/>
  <c r="M31" i="1"/>
  <c r="M43" i="1"/>
  <c r="M44" i="1"/>
  <c r="M45" i="1"/>
  <c r="M46" i="1"/>
  <c r="M12" i="1"/>
  <c r="R11" i="1"/>
  <c r="Q11" i="1"/>
  <c r="N11" i="1"/>
  <c r="O11" i="1"/>
  <c r="P11" i="1"/>
  <c r="M11" i="1"/>
  <c r="B23" i="4" l="1" a="1"/>
  <c r="B23" i="4" s="1"/>
  <c r="C23" i="4" s="1"/>
  <c r="B27" i="4" a="1"/>
  <c r="B27" i="4" s="1"/>
  <c r="C27" i="4" s="1"/>
  <c r="B20" i="4" a="1"/>
  <c r="B20" i="4" s="1"/>
  <c r="C20" i="4" s="1"/>
  <c r="B25" i="4" a="1"/>
  <c r="B25" i="4" s="1"/>
  <c r="C25" i="4" s="1"/>
  <c r="B21" i="4" a="1"/>
  <c r="B21" i="4" s="1"/>
  <c r="C21" i="4" s="1"/>
  <c r="B22" i="4" a="1"/>
  <c r="B22" i="4" s="1"/>
  <c r="C22" i="4" s="1"/>
  <c r="B19" i="4" a="1"/>
  <c r="B19" i="4" s="1"/>
  <c r="C19" i="4" s="1"/>
  <c r="B26" i="4" a="1"/>
  <c r="B26" i="4" s="1"/>
  <c r="C26" i="4" s="1"/>
  <c r="B11" i="4" a="1"/>
  <c r="B11" i="4" s="1"/>
  <c r="C11" i="4" s="1"/>
  <c r="B12" i="4" a="1"/>
  <c r="B12" i="4" s="1"/>
  <c r="C12" i="4" s="1"/>
  <c r="B13" i="4" a="1"/>
  <c r="B13" i="4" s="1"/>
  <c r="C13" i="4" s="1"/>
  <c r="B15" i="4" a="1"/>
  <c r="B15" i="4" s="1"/>
  <c r="C15" i="4" s="1"/>
  <c r="B17" i="4" a="1"/>
  <c r="B17" i="4" s="1"/>
  <c r="C17" i="4" s="1"/>
  <c r="B18" i="4" a="1"/>
  <c r="B18" i="4" s="1"/>
  <c r="C18" i="4" s="1"/>
  <c r="B16" i="4" a="1"/>
  <c r="B16" i="4" s="1"/>
  <c r="C16" i="4" s="1"/>
  <c r="B14" i="4" a="1"/>
  <c r="B14" i="4" s="1"/>
  <c r="C14" i="4" s="1"/>
  <c r="B37" i="4" a="1"/>
  <c r="B37" i="4" s="1"/>
  <c r="C37" i="4" s="1"/>
  <c r="B38" i="4" a="1"/>
  <c r="B38" i="4" s="1"/>
  <c r="C38" i="4" s="1"/>
  <c r="B39" i="4" a="1"/>
  <c r="B39" i="4" s="1"/>
  <c r="C39" i="4" s="1"/>
  <c r="B31" i="4" a="1"/>
  <c r="B31" i="4" s="1"/>
  <c r="C31" i="4" s="1"/>
  <c r="B32" i="4" a="1"/>
  <c r="B32" i="4" s="1"/>
  <c r="C32" i="4" s="1"/>
  <c r="B40" i="4" a="1"/>
  <c r="B40" i="4" s="1"/>
  <c r="C40" i="4" s="1"/>
  <c r="B30" i="4" a="1"/>
  <c r="B30" i="4" s="1"/>
  <c r="C30" i="4" s="1"/>
  <c r="B33" i="4" a="1"/>
  <c r="B33" i="4" s="1"/>
  <c r="C33" i="4" s="1"/>
  <c r="B24" i="4" a="1"/>
  <c r="B24" i="4" s="1"/>
  <c r="C24" i="4" s="1"/>
  <c r="B34" i="4" a="1"/>
  <c r="B34" i="4" s="1"/>
  <c r="C34" i="4" s="1"/>
  <c r="B35" i="4" a="1"/>
  <c r="B35" i="4" s="1"/>
  <c r="C35" i="4" s="1"/>
  <c r="B28" i="4" a="1"/>
  <c r="B28" i="4" s="1"/>
  <c r="C28" i="4" s="1"/>
  <c r="B36" i="4" a="1"/>
  <c r="B36" i="4" s="1"/>
  <c r="C36" i="4" s="1"/>
  <c r="B29" i="4" a="1"/>
  <c r="B29" i="4" s="1"/>
  <c r="C29" i="4" s="1"/>
  <c r="I5" i="4"/>
  <c r="L5" i="4" s="1" a="1"/>
  <c r="L5" i="4" s="1"/>
  <c r="I6" i="4"/>
  <c r="L6" i="4" s="1" a="1"/>
  <c r="L6" i="4" s="1"/>
  <c r="J7" i="4"/>
  <c r="I7" i="4" l="1"/>
  <c r="L7" i="4" s="1" a="1"/>
  <c r="L7"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tc={985D169F-177A-4437-83C2-8B82D7C3CFF6}</author>
    <author>tc={D412A32E-EDA1-46AF-B2E5-4196BA9274CC}</author>
    <author>tc={A340050B-9B55-374A-832C-F59C4D523184}</author>
    <author>tc={65CD541D-5044-364A-BAF0-8743842F7AFD}</author>
    <author>tc={69E1E7B4-C8BC-BC45-84DB-A0BA6965A7E1}</author>
    <author>tc={03BE93CC-3F70-784F-8721-9D9496B3235B}</author>
  </authors>
  <commentList>
    <comment ref="G4" authorId="0" shapeId="0" xr:uid="{985D169F-177A-4437-83C2-8B82D7C3CFF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団体戦に出場しない場合は、コーチ欄とともに入力不要です</t>
      </text>
    </comment>
    <comment ref="G8" authorId="1" shapeId="0" xr:uid="{D412A32E-EDA1-46AF-B2E5-4196BA9274CC}">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選手兼マネージャーの場合は入力不要です</t>
      </text>
    </comment>
    <comment ref="B11" authorId="2" shapeId="0" xr:uid="{A340050B-9B55-374A-832C-F59C4D52318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名前は７文字で
佐藤優樹の場合は佐○藤○優○樹
米川賢の場合は米○川○○○賢</t>
      </text>
    </comment>
    <comment ref="C11" authorId="3" shapeId="0" xr:uid="{65CD541D-5044-364A-BAF0-8743842F7AF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半角ｶﾀｶﾅで、姓名の間に半角スペースを入れる</t>
      </text>
    </comment>
    <comment ref="H11" authorId="4" shapeId="0" xr:uid="{69E1E7B4-C8BC-BC45-84DB-A0BA6965A7E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主将には◎</t>
      </text>
    </comment>
    <comment ref="I11" authorId="5" shapeId="0" xr:uid="{03BE93CC-3F70-784F-8721-9D9496B3235B}">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ペア同士に同じ数字を入力
組み合わせ表には上の行の選手が上に来ます</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tc={41A2EC35-B5BC-4D4E-BDFD-B98D259CCE0F}</author>
    <author>tc={B7977127-622E-44CB-8CD0-7D660E5DE412}</author>
    <author>tc={D9171F80-AD34-49BD-975F-F1532908A55E}</author>
    <author>tc={1B3E5606-DA0A-4C73-9CFC-C220FD505C46}</author>
    <author>tc={0ABB8A8E-1933-4EA3-86E6-CD604F156FDD}</author>
    <author>tc={B32F0690-6A6D-483F-9AED-B445D5B36776}</author>
  </authors>
  <commentList>
    <comment ref="G4" authorId="0" shapeId="0" xr:uid="{41A2EC35-B5BC-4D4E-BDFD-B98D259CCE0F}">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団体戦に出場しない場合は、コーチ欄とともに入力不要です</t>
      </text>
    </comment>
    <comment ref="G8" authorId="1" shapeId="0" xr:uid="{B7977127-622E-44CB-8CD0-7D660E5DE412}">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選手兼マネージャーの場合は入力不要です</t>
      </text>
    </comment>
    <comment ref="B11" authorId="2" shapeId="0" xr:uid="{D9171F80-AD34-49BD-975F-F1532908A55E}">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名前は７文字で
佐藤優樹の場合は佐○藤○優○樹
米川賢の場合は米○川○○○賢</t>
      </text>
    </comment>
    <comment ref="C11" authorId="3" shapeId="0" xr:uid="{1B3E5606-DA0A-4C73-9CFC-C220FD505C4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半角ｶﾀｶﾅで、姓名の間に半角スペースを入れる</t>
      </text>
    </comment>
    <comment ref="H11" authorId="4" shapeId="0" xr:uid="{0ABB8A8E-1933-4EA3-86E6-CD604F156FD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主将には◎</t>
      </text>
    </comment>
    <comment ref="I11" authorId="5" shapeId="0" xr:uid="{B32F0690-6A6D-483F-9AED-B445D5B3677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ペア同士に同じ数字を入力
組み合わせ表には上の行の選手が上に来ます</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<sst xmlns="http://schemas.openxmlformats.org/spreadsheetml/2006/main" count="172" uniqueCount="112">
  <si>
    <t>生年月日</t>
    <rPh sb="0" eb="4">
      <t xml:space="preserve">セイネンガッピ </t>
    </rPh>
    <phoneticPr fontId="2"/>
  </si>
  <si>
    <t>学年</t>
    <rPh sb="0" eb="2">
      <t xml:space="preserve">ガクネン </t>
    </rPh>
    <phoneticPr fontId="2"/>
  </si>
  <si>
    <t>日本協会
会員番号</t>
    <rPh sb="0" eb="4">
      <t xml:space="preserve">ニホンキョウカイ </t>
    </rPh>
    <rPh sb="5" eb="9">
      <t xml:space="preserve">カイインバンゴウ </t>
    </rPh>
    <phoneticPr fontId="2"/>
  </si>
  <si>
    <t>ﾌﾘｶﾞﾅ</t>
    <phoneticPr fontId="2"/>
  </si>
  <si>
    <t>No</t>
    <phoneticPr fontId="2"/>
  </si>
  <si>
    <t>団体名</t>
    <rPh sb="0" eb="3">
      <t xml:space="preserve">ダンタイメイ </t>
    </rPh>
    <phoneticPr fontId="2"/>
  </si>
  <si>
    <t>申込責任者</t>
    <rPh sb="0" eb="5">
      <t xml:space="preserve">モウシコミセキニンシャ </t>
    </rPh>
    <phoneticPr fontId="2"/>
  </si>
  <si>
    <t>責任者電話番号</t>
    <rPh sb="0" eb="7">
      <t xml:space="preserve">セキニンシャデンワバンゴウ </t>
    </rPh>
    <phoneticPr fontId="2"/>
  </si>
  <si>
    <t>責任者メールアドレス</t>
    <rPh sb="0" eb="1">
      <t xml:space="preserve">セキニンシャ </t>
    </rPh>
    <phoneticPr fontId="2"/>
  </si>
  <si>
    <t>学校番号</t>
    <rPh sb="0" eb="4">
      <t xml:space="preserve">ガッコウバンゴウ </t>
    </rPh>
    <phoneticPr fontId="2"/>
  </si>
  <si>
    <t>監督</t>
    <rPh sb="0" eb="2">
      <t xml:space="preserve">カントク </t>
    </rPh>
    <phoneticPr fontId="2"/>
  </si>
  <si>
    <t>コーチ</t>
    <phoneticPr fontId="2"/>
  </si>
  <si>
    <t>監督登録番号</t>
    <rPh sb="0" eb="1">
      <t xml:space="preserve">カントク </t>
    </rPh>
    <rPh sb="2" eb="6">
      <t xml:space="preserve">トウロクバンゴウ </t>
    </rPh>
    <phoneticPr fontId="2"/>
  </si>
  <si>
    <t>コーチ登録番号</t>
    <rPh sb="3" eb="7">
      <t xml:space="preserve">トウロクバンゴウ </t>
    </rPh>
    <phoneticPr fontId="2"/>
  </si>
  <si>
    <t>マネージャー登録番号</t>
    <rPh sb="6" eb="10">
      <t xml:space="preserve">トウロクバンゴウ </t>
    </rPh>
    <phoneticPr fontId="2"/>
  </si>
  <si>
    <t>選手氏名</t>
    <rPh sb="0" eb="2">
      <t xml:space="preserve">センシュ </t>
    </rPh>
    <rPh sb="2" eb="4">
      <t xml:space="preserve">シメイ </t>
    </rPh>
    <phoneticPr fontId="2"/>
  </si>
  <si>
    <t>備考</t>
    <rPh sb="0" eb="2">
      <t xml:space="preserve">ビコウ </t>
    </rPh>
    <phoneticPr fontId="2"/>
  </si>
  <si>
    <t>男子ダブルス</t>
    <rPh sb="0" eb="2">
      <t>ダンシ</t>
    </rPh>
    <phoneticPr fontId="5"/>
  </si>
  <si>
    <t>氏名</t>
    <rPh sb="0" eb="2">
      <t>シメイ</t>
    </rPh>
    <phoneticPr fontId="5"/>
  </si>
  <si>
    <t>団体
ランク</t>
    <rPh sb="0" eb="2">
      <t xml:space="preserve">ダンタイジュニ </t>
    </rPh>
    <phoneticPr fontId="2"/>
  </si>
  <si>
    <t>ランク</t>
  </si>
  <si>
    <t>氏名</t>
    <phoneticPr fontId="5"/>
  </si>
  <si>
    <t>女子ダブルス</t>
    <phoneticPr fontId="5"/>
  </si>
  <si>
    <t>補助列</t>
    <rPh sb="0" eb="3">
      <t xml:space="preserve">ホジョレツ </t>
    </rPh>
    <phoneticPr fontId="2"/>
  </si>
  <si>
    <t>No</t>
    <phoneticPr fontId="5"/>
  </si>
  <si>
    <t>選手氏名</t>
    <rPh sb="0" eb="4">
      <t xml:space="preserve">センシュシメイ </t>
    </rPh>
    <phoneticPr fontId="5"/>
  </si>
  <si>
    <t>備考</t>
    <rPh sb="0" eb="2">
      <t xml:space="preserve">ビコウ </t>
    </rPh>
    <phoneticPr fontId="5"/>
  </si>
  <si>
    <t>男子団体</t>
    <rPh sb="0" eb="4">
      <t xml:space="preserve">ダンシダンタイ </t>
    </rPh>
    <phoneticPr fontId="5"/>
  </si>
  <si>
    <t>マネ兼</t>
    <rPh sb="2" eb="3">
      <t xml:space="preserve">ケン </t>
    </rPh>
    <phoneticPr fontId="5"/>
  </si>
  <si>
    <t>参加者</t>
    <rPh sb="0" eb="3">
      <t xml:space="preserve">サンカシャ </t>
    </rPh>
    <phoneticPr fontId="5"/>
  </si>
  <si>
    <t>男子</t>
    <rPh sb="0" eb="2">
      <t xml:space="preserve">ダンシ </t>
    </rPh>
    <phoneticPr fontId="5"/>
  </si>
  <si>
    <t>女子</t>
    <rPh sb="0" eb="2">
      <t xml:space="preserve">ジョシ </t>
    </rPh>
    <phoneticPr fontId="5"/>
  </si>
  <si>
    <t>計</t>
    <rPh sb="0" eb="1">
      <t xml:space="preserve">ケイ </t>
    </rPh>
    <phoneticPr fontId="5"/>
  </si>
  <si>
    <t>金額</t>
    <rPh sb="0" eb="2">
      <t xml:space="preserve">キンガク </t>
    </rPh>
    <phoneticPr fontId="5"/>
  </si>
  <si>
    <t>団体</t>
    <rPh sb="0" eb="2">
      <t xml:space="preserve">ダンタイ </t>
    </rPh>
    <phoneticPr fontId="5"/>
  </si>
  <si>
    <t>1部単
ランク</t>
    <rPh sb="2" eb="3">
      <t xml:space="preserve">タン </t>
    </rPh>
    <phoneticPr fontId="2"/>
  </si>
  <si>
    <t>複
ランク</t>
    <rPh sb="0" eb="1">
      <t xml:space="preserve">フクスウ </t>
    </rPh>
    <phoneticPr fontId="2"/>
  </si>
  <si>
    <t>2部単
ランク</t>
    <rPh sb="2" eb="3">
      <t xml:space="preserve">タン </t>
    </rPh>
    <phoneticPr fontId="2"/>
  </si>
  <si>
    <t>男子1部シングルス</t>
    <rPh sb="3" eb="4">
      <t xml:space="preserve">ブ </t>
    </rPh>
    <phoneticPr fontId="5"/>
  </si>
  <si>
    <t>男子2部シングルス</t>
    <rPh sb="3" eb="4">
      <t xml:space="preserve">ブ </t>
    </rPh>
    <phoneticPr fontId="5"/>
  </si>
  <si>
    <t>女子団体</t>
    <phoneticPr fontId="5"/>
  </si>
  <si>
    <t>延べ人数(個人)</t>
    <rPh sb="0" eb="1">
      <t xml:space="preserve">ノベニンズウ </t>
    </rPh>
    <phoneticPr fontId="5"/>
  </si>
  <si>
    <t>参加申込書（女子）</t>
    <rPh sb="0" eb="2">
      <t>サンカ</t>
    </rPh>
    <rPh sb="2" eb="5">
      <t>モウシコミショ</t>
    </rPh>
    <rPh sb="6" eb="8">
      <t>ジョシ</t>
    </rPh>
    <phoneticPr fontId="5"/>
  </si>
  <si>
    <t>参加申込書（男子）</t>
    <rPh sb="0" eb="2">
      <t>サンカ</t>
    </rPh>
    <rPh sb="2" eb="5">
      <t>モウシコミショ</t>
    </rPh>
    <rPh sb="6" eb="8">
      <t>ダンシ</t>
    </rPh>
    <phoneticPr fontId="5"/>
  </si>
  <si>
    <t>参加校No</t>
    <rPh sb="0" eb="3">
      <t>サンカコウ</t>
    </rPh>
    <phoneticPr fontId="2"/>
  </si>
  <si>
    <t>参加校</t>
    <rPh sb="0" eb="3">
      <t>サンカコウ</t>
    </rPh>
    <phoneticPr fontId="2"/>
  </si>
  <si>
    <t>団体参加費</t>
    <rPh sb="0" eb="2">
      <t>ダンタイ</t>
    </rPh>
    <rPh sb="2" eb="5">
      <t>サンカヒ</t>
    </rPh>
    <phoneticPr fontId="2"/>
  </si>
  <si>
    <t>個人参加費</t>
    <rPh sb="0" eb="2">
      <t>コジン</t>
    </rPh>
    <rPh sb="2" eb="5">
      <t>サンカヒ</t>
    </rPh>
    <phoneticPr fontId="2"/>
  </si>
  <si>
    <t>苫小牧東高等学校</t>
    <rPh sb="0" eb="3">
      <t>トマコマイ</t>
    </rPh>
    <rPh sb="3" eb="4">
      <t>ヒガシ</t>
    </rPh>
    <rPh sb="4" eb="6">
      <t>コウトウ</t>
    </rPh>
    <rPh sb="6" eb="8">
      <t>ガッコウ</t>
    </rPh>
    <phoneticPr fontId="3"/>
  </si>
  <si>
    <t>苫小牧南高等学校</t>
    <rPh sb="0" eb="3">
      <t>トマコマイ</t>
    </rPh>
    <rPh sb="3" eb="4">
      <t>ミナミ</t>
    </rPh>
    <rPh sb="4" eb="6">
      <t>コウトウ</t>
    </rPh>
    <rPh sb="6" eb="8">
      <t>ガッコウ</t>
    </rPh>
    <phoneticPr fontId="3"/>
  </si>
  <si>
    <t>苫小牧西高等学校</t>
    <rPh sb="0" eb="3">
      <t>トマコマイ</t>
    </rPh>
    <rPh sb="3" eb="4">
      <t>ニシ</t>
    </rPh>
    <rPh sb="4" eb="6">
      <t>コウトウ</t>
    </rPh>
    <rPh sb="6" eb="8">
      <t>ガッコウ</t>
    </rPh>
    <phoneticPr fontId="3"/>
  </si>
  <si>
    <t>苫小牧工業高等学校</t>
    <rPh sb="0" eb="3">
      <t>トマコマイ</t>
    </rPh>
    <rPh sb="3" eb="5">
      <t>コウギョウ</t>
    </rPh>
    <rPh sb="5" eb="7">
      <t>コウトウ</t>
    </rPh>
    <rPh sb="7" eb="9">
      <t>ガッコウ</t>
    </rPh>
    <phoneticPr fontId="3"/>
  </si>
  <si>
    <t>苫小牧総合経済高等学校</t>
    <rPh sb="0" eb="3">
      <t>トマコマイ</t>
    </rPh>
    <rPh sb="3" eb="5">
      <t>ソウゴウ</t>
    </rPh>
    <rPh sb="5" eb="7">
      <t>ケイザイ</t>
    </rPh>
    <rPh sb="7" eb="9">
      <t>コウトウ</t>
    </rPh>
    <rPh sb="9" eb="11">
      <t>ガッコウ</t>
    </rPh>
    <phoneticPr fontId="3"/>
  </si>
  <si>
    <t>白老東高等学校</t>
    <rPh sb="0" eb="2">
      <t>シラオイ</t>
    </rPh>
    <rPh sb="2" eb="3">
      <t>ヒガシ</t>
    </rPh>
    <rPh sb="3" eb="5">
      <t>コウトウ</t>
    </rPh>
    <rPh sb="5" eb="7">
      <t>ガッコウ</t>
    </rPh>
    <phoneticPr fontId="3"/>
  </si>
  <si>
    <t>厚真高等学校</t>
    <rPh sb="0" eb="2">
      <t>アツマ</t>
    </rPh>
    <rPh sb="2" eb="4">
      <t>コウトウ</t>
    </rPh>
    <rPh sb="4" eb="6">
      <t>ガッコウ</t>
    </rPh>
    <phoneticPr fontId="3"/>
  </si>
  <si>
    <t>鵡川高等学校</t>
    <rPh sb="0" eb="2">
      <t>ムカワ</t>
    </rPh>
    <rPh sb="2" eb="4">
      <t>コウトウ</t>
    </rPh>
    <rPh sb="4" eb="6">
      <t>ガッコウ</t>
    </rPh>
    <phoneticPr fontId="3"/>
  </si>
  <si>
    <t>穂別高等学校</t>
    <rPh sb="0" eb="2">
      <t>ホベツ</t>
    </rPh>
    <rPh sb="2" eb="4">
      <t>コウトウ</t>
    </rPh>
    <rPh sb="4" eb="6">
      <t>ガッコウ</t>
    </rPh>
    <phoneticPr fontId="3"/>
  </si>
  <si>
    <t>富川高等学校</t>
    <rPh sb="0" eb="2">
      <t>トミカワ</t>
    </rPh>
    <rPh sb="2" eb="4">
      <t>コウトウ</t>
    </rPh>
    <rPh sb="4" eb="6">
      <t>ガッコウ</t>
    </rPh>
    <phoneticPr fontId="3"/>
  </si>
  <si>
    <t>平取高等学校</t>
    <rPh sb="0" eb="2">
      <t>ビラトリ</t>
    </rPh>
    <rPh sb="2" eb="4">
      <t>コウトウ</t>
    </rPh>
    <rPh sb="4" eb="6">
      <t>ガッコウ</t>
    </rPh>
    <phoneticPr fontId="3"/>
  </si>
  <si>
    <t>静内高等学校</t>
    <rPh sb="0" eb="2">
      <t>シズナイ</t>
    </rPh>
    <rPh sb="2" eb="4">
      <t>コウトウ</t>
    </rPh>
    <rPh sb="4" eb="6">
      <t>ガッコウ</t>
    </rPh>
    <phoneticPr fontId="3"/>
  </si>
  <si>
    <t>浦河高等学校</t>
    <rPh sb="0" eb="2">
      <t>ウラカワ</t>
    </rPh>
    <rPh sb="2" eb="4">
      <t>コウトウ</t>
    </rPh>
    <rPh sb="4" eb="6">
      <t>ガッコウ</t>
    </rPh>
    <phoneticPr fontId="3"/>
  </si>
  <si>
    <t>えりも高等学校</t>
    <rPh sb="3" eb="5">
      <t>コウトウ</t>
    </rPh>
    <rPh sb="5" eb="7">
      <t>ガッコウ</t>
    </rPh>
    <phoneticPr fontId="3"/>
  </si>
  <si>
    <t>様似高等学校</t>
    <rPh sb="0" eb="2">
      <t>サマニ</t>
    </rPh>
    <rPh sb="2" eb="4">
      <t>コウトウ</t>
    </rPh>
    <rPh sb="4" eb="6">
      <t>ガッコウ</t>
    </rPh>
    <phoneticPr fontId="3"/>
  </si>
  <si>
    <t>静内農業高等学校</t>
    <rPh sb="0" eb="2">
      <t>シズナイ</t>
    </rPh>
    <rPh sb="2" eb="4">
      <t>ノウギョウ</t>
    </rPh>
    <rPh sb="4" eb="6">
      <t>コウトウ</t>
    </rPh>
    <rPh sb="6" eb="8">
      <t>ガッコウ</t>
    </rPh>
    <phoneticPr fontId="3"/>
  </si>
  <si>
    <t>駒澤大学附属苫小牧高等学校</t>
    <rPh sb="0" eb="2">
      <t>コマザワ</t>
    </rPh>
    <rPh sb="2" eb="4">
      <t>ダイガク</t>
    </rPh>
    <rPh sb="4" eb="6">
      <t>フゾク</t>
    </rPh>
    <rPh sb="6" eb="9">
      <t>トマコマイ</t>
    </rPh>
    <rPh sb="9" eb="11">
      <t>コウトウ</t>
    </rPh>
    <rPh sb="11" eb="13">
      <t>ガッコウ</t>
    </rPh>
    <phoneticPr fontId="3"/>
  </si>
  <si>
    <t>苫小牧工業高等専門学校</t>
    <rPh sb="0" eb="3">
      <t>トマコマイ</t>
    </rPh>
    <rPh sb="3" eb="5">
      <t>コウギョウ</t>
    </rPh>
    <rPh sb="5" eb="7">
      <t>コウトウ</t>
    </rPh>
    <rPh sb="7" eb="9">
      <t>センモン</t>
    </rPh>
    <rPh sb="9" eb="11">
      <t>ガッコウ</t>
    </rPh>
    <phoneticPr fontId="3"/>
  </si>
  <si>
    <t>追分高等学校</t>
    <rPh sb="0" eb="2">
      <t>オイワケ</t>
    </rPh>
    <rPh sb="2" eb="4">
      <t>コウトウ</t>
    </rPh>
    <rPh sb="4" eb="6">
      <t>ガッコウ</t>
    </rPh>
    <phoneticPr fontId="3"/>
  </si>
  <si>
    <t>苫小牧高等商業</t>
    <rPh sb="0" eb="3">
      <t>トマコマイ</t>
    </rPh>
    <rPh sb="3" eb="5">
      <t>コウトウ</t>
    </rPh>
    <rPh sb="5" eb="7">
      <t>ショウギョウ</t>
    </rPh>
    <phoneticPr fontId="3"/>
  </si>
  <si>
    <t>北海道栄高等学校</t>
    <rPh sb="0" eb="3">
      <t>ホッカイドウ</t>
    </rPh>
    <rPh sb="3" eb="4">
      <t>サカ</t>
    </rPh>
    <rPh sb="4" eb="6">
      <t>コウトウ</t>
    </rPh>
    <rPh sb="6" eb="8">
      <t>ガッコウ</t>
    </rPh>
    <phoneticPr fontId="14"/>
  </si>
  <si>
    <t>大会名</t>
    <rPh sb="0" eb="3">
      <t>タイカイメイ</t>
    </rPh>
    <phoneticPr fontId="2"/>
  </si>
  <si>
    <t>苫小牧東</t>
    <rPh sb="0" eb="3">
      <t>トマコマイ</t>
    </rPh>
    <rPh sb="3" eb="4">
      <t>ヒガシ</t>
    </rPh>
    <phoneticPr fontId="3"/>
  </si>
  <si>
    <t>苫小牧南</t>
    <rPh sb="0" eb="3">
      <t>トマコマイ</t>
    </rPh>
    <rPh sb="3" eb="4">
      <t>ミナミ</t>
    </rPh>
    <phoneticPr fontId="3"/>
  </si>
  <si>
    <t>苫小牧西</t>
    <rPh sb="0" eb="3">
      <t>トマコマイ</t>
    </rPh>
    <rPh sb="3" eb="4">
      <t>ニシ</t>
    </rPh>
    <phoneticPr fontId="3"/>
  </si>
  <si>
    <t>苫小牧工業</t>
    <rPh sb="0" eb="3">
      <t>トマコマイ</t>
    </rPh>
    <rPh sb="3" eb="5">
      <t>コウギョウ</t>
    </rPh>
    <phoneticPr fontId="3"/>
  </si>
  <si>
    <t>苫小牧総合経済</t>
    <rPh sb="0" eb="3">
      <t>トマコマイ</t>
    </rPh>
    <rPh sb="3" eb="5">
      <t>ソウゴウ</t>
    </rPh>
    <rPh sb="5" eb="7">
      <t>ケイザイ</t>
    </rPh>
    <phoneticPr fontId="3"/>
  </si>
  <si>
    <t>白老東</t>
    <rPh sb="0" eb="2">
      <t>シラオイ</t>
    </rPh>
    <rPh sb="2" eb="3">
      <t>ヒガシ</t>
    </rPh>
    <phoneticPr fontId="3"/>
  </si>
  <si>
    <t>厚真</t>
    <rPh sb="0" eb="2">
      <t>アツマ</t>
    </rPh>
    <phoneticPr fontId="3"/>
  </si>
  <si>
    <t>鵡川</t>
    <rPh sb="0" eb="2">
      <t>ムカワ</t>
    </rPh>
    <phoneticPr fontId="3"/>
  </si>
  <si>
    <t>穂別</t>
    <rPh sb="0" eb="2">
      <t>ホベツ</t>
    </rPh>
    <phoneticPr fontId="3"/>
  </si>
  <si>
    <t>富川</t>
    <rPh sb="0" eb="2">
      <t>トミカワ</t>
    </rPh>
    <phoneticPr fontId="3"/>
  </si>
  <si>
    <t>平取</t>
    <rPh sb="0" eb="2">
      <t>ビラトリ</t>
    </rPh>
    <phoneticPr fontId="3"/>
  </si>
  <si>
    <t>静内</t>
    <rPh sb="0" eb="2">
      <t>シズナイ</t>
    </rPh>
    <phoneticPr fontId="3"/>
  </si>
  <si>
    <t>浦河</t>
    <rPh sb="0" eb="2">
      <t>ウラカワ</t>
    </rPh>
    <phoneticPr fontId="3"/>
  </si>
  <si>
    <t>えりも</t>
    <phoneticPr fontId="3"/>
  </si>
  <si>
    <t>様似</t>
    <rPh sb="0" eb="2">
      <t>サマニ</t>
    </rPh>
    <phoneticPr fontId="3"/>
  </si>
  <si>
    <t>静内農業</t>
    <rPh sb="0" eb="2">
      <t>シズナイ</t>
    </rPh>
    <rPh sb="2" eb="4">
      <t>ノウギョウ</t>
    </rPh>
    <phoneticPr fontId="3"/>
  </si>
  <si>
    <t>追分</t>
    <rPh sb="0" eb="2">
      <t>オイワケ</t>
    </rPh>
    <phoneticPr fontId="3"/>
  </si>
  <si>
    <t>北海道栄</t>
    <rPh sb="0" eb="3">
      <t>ホッカイドウ</t>
    </rPh>
    <rPh sb="3" eb="4">
      <t>サカ</t>
    </rPh>
    <phoneticPr fontId="14"/>
  </si>
  <si>
    <t>略称１</t>
    <rPh sb="0" eb="2">
      <t xml:space="preserve">リャクショウ </t>
    </rPh>
    <phoneticPr fontId="2"/>
  </si>
  <si>
    <t>略称２</t>
    <rPh sb="0" eb="2">
      <t xml:space="preserve">リャクショウ </t>
    </rPh>
    <phoneticPr fontId="2"/>
  </si>
  <si>
    <t>苫東</t>
    <rPh sb="0" eb="1">
      <t>トマコマイ</t>
    </rPh>
    <rPh sb="1" eb="2">
      <t>ヒガシ</t>
    </rPh>
    <phoneticPr fontId="3"/>
  </si>
  <si>
    <t>苫南</t>
    <rPh sb="0" eb="1">
      <t>トマコマイ</t>
    </rPh>
    <rPh sb="1" eb="2">
      <t>ミナミ</t>
    </rPh>
    <phoneticPr fontId="3"/>
  </si>
  <si>
    <t>苫西</t>
    <rPh sb="0" eb="1">
      <t>トマコマイ</t>
    </rPh>
    <rPh sb="1" eb="2">
      <t>ニシ</t>
    </rPh>
    <phoneticPr fontId="3"/>
  </si>
  <si>
    <t>苫工</t>
    <rPh sb="0" eb="1">
      <t>トマコマイ</t>
    </rPh>
    <rPh sb="1" eb="2">
      <t>コウギョウ</t>
    </rPh>
    <phoneticPr fontId="3"/>
  </si>
  <si>
    <t>総経</t>
    <rPh sb="0" eb="1">
      <t>ソウゴウ</t>
    </rPh>
    <rPh sb="1" eb="2">
      <t>ケイザイ</t>
    </rPh>
    <phoneticPr fontId="3"/>
  </si>
  <si>
    <t>白東</t>
    <rPh sb="0" eb="1">
      <t>シラオイ</t>
    </rPh>
    <rPh sb="1" eb="2">
      <t>ヒガシ</t>
    </rPh>
    <phoneticPr fontId="3"/>
  </si>
  <si>
    <t>静農</t>
    <rPh sb="0" eb="1">
      <t>シズナイ</t>
    </rPh>
    <rPh sb="1" eb="2">
      <t>ノウギョウ</t>
    </rPh>
    <phoneticPr fontId="3"/>
  </si>
  <si>
    <t>駒澤</t>
    <rPh sb="0" eb="2">
      <t>コマザワ</t>
    </rPh>
    <phoneticPr fontId="3"/>
  </si>
  <si>
    <t>高専</t>
    <rPh sb="0" eb="1">
      <t>コウトウ</t>
    </rPh>
    <rPh sb="1" eb="2">
      <t>センモン</t>
    </rPh>
    <phoneticPr fontId="3"/>
  </si>
  <si>
    <t>道栄</t>
    <rPh sb="0" eb="1">
      <t>ホッカイドウ</t>
    </rPh>
    <rPh sb="1" eb="2">
      <t>サカ</t>
    </rPh>
    <phoneticPr fontId="14"/>
  </si>
  <si>
    <t>苫小牧高専</t>
    <rPh sb="0" eb="3">
      <t>トマコマイ</t>
    </rPh>
    <phoneticPr fontId="3"/>
  </si>
  <si>
    <t>駒大苫小牧</t>
    <rPh sb="0" eb="1">
      <t>コマザワ</t>
    </rPh>
    <rPh sb="1" eb="2">
      <t>ダイガク</t>
    </rPh>
    <rPh sb="2" eb="5">
      <t>トマコマイ</t>
    </rPh>
    <phoneticPr fontId="3"/>
  </si>
  <si>
    <t>女子1部シングルス</t>
    <rPh sb="3" eb="4">
      <t xml:space="preserve">ブ </t>
    </rPh>
    <phoneticPr fontId="5"/>
  </si>
  <si>
    <t>女子2部シングルス</t>
    <rPh sb="3" eb="4">
      <t xml:space="preserve">ブ </t>
    </rPh>
    <phoneticPr fontId="5"/>
  </si>
  <si>
    <t>学校名</t>
    <rPh sb="0" eb="3">
      <t xml:space="preserve">ガッコウメイ </t>
    </rPh>
    <phoneticPr fontId="5"/>
  </si>
  <si>
    <t>マネージャー</t>
    <phoneticPr fontId="2"/>
  </si>
  <si>
    <t>監督</t>
    <rPh sb="0" eb="2">
      <t xml:space="preserve">カントク </t>
    </rPh>
    <phoneticPr fontId="5"/>
  </si>
  <si>
    <t>コーチ</t>
    <phoneticPr fontId="5"/>
  </si>
  <si>
    <t>団体名</t>
    <rPh sb="0" eb="3">
      <t xml:space="preserve">ダンタイメイ </t>
    </rPh>
    <phoneticPr fontId="5"/>
  </si>
  <si>
    <t>苫商</t>
    <rPh sb="0" eb="1">
      <t>トマコマイ</t>
    </rPh>
    <rPh sb="1" eb="2">
      <t>ショウギョウ</t>
    </rPh>
    <phoneticPr fontId="3"/>
  </si>
  <si>
    <t>マネ</t>
    <phoneticPr fontId="5"/>
  </si>
  <si>
    <t>令和７年度　第６２回　苫小牧地区冬季バドミントン大会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</si>
</sst>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76" formatCode="[$-411]ggge&quot;年&quot;m&quot;月&quot;d&quot;日&quot;;@"/>
  </numFmts>
  <fonts count="23" x14ac:knownFonts="1">
    <font>
      <sz val="12"/>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0"/>
      <color theme="1"/>
      <name val="游ゴシック"/>
      <family val="3"/>
      <charset val="128"/>
      <scheme val="minor"/>
    </font>
    <font>
      <sz val="12"/>
      <color theme="1"/>
      <name val="游ゴシック"/>
      <family val="2"/>
      <charset val="128"/>
      <scheme val="minor"/>
    </font>
    <font>
      <sz val="6"/>
      <name val="ＭＳ ゴシック"/>
      <family val="3"/>
      <charset val="128"/>
    </font>
    <font>
      <sz val="12"/>
      <name val="ＭＳ ゴシック"/>
      <family val="3"/>
      <charset val="128"/>
    </font>
    <font>
      <b/>
      <sz val="11"/>
      <name val="ＭＳ ゴシック"/>
      <family val="2"/>
      <charset val="128"/>
    </font>
    <font>
      <b/>
      <sz val="11"/>
      <color rgb="FFFF0000"/>
      <name val="ＭＳ ゴシック"/>
      <family val="2"/>
      <charset val="128"/>
    </font>
    <font>
      <sz val="11"/>
      <color rgb="FFFF0000"/>
      <name val="ＭＳ ゴシック"/>
      <family val="2"/>
      <charset val="128"/>
    </font>
    <font>
      <sz val="10"/>
      <color theme="1"/>
      <name val="ＭＳ ゴシック"/>
      <family val="2"/>
      <charset val="128"/>
    </font>
    <font>
      <sz val="6"/>
      <name val="ＭＳ Ｐゴシック"/>
      <family val="3"/>
      <charset val="128"/>
    </font>
    <font>
      <sz val="11"/>
      <name val="ＭＳ ゴシック"/>
      <family val="2"/>
      <charset val="128"/>
    </font>
    <font>
      <sz val="8"/>
      <color theme="1"/>
      <name val="ＭＳ ゴシック"/>
      <family val="2"/>
      <charset val="128"/>
    </font>
    <font>
      <sz val="11"/>
      <color rgb="FF9C0006"/>
      <name val="游ゴシック"/>
      <family val="2"/>
      <charset val="128"/>
      <scheme val="minor"/>
    </font>
    <font>
      <sz val="11"/>
      <color theme="1"/>
      <name val="ＭＳ ゴシック"/>
      <family val="2"/>
      <charset val="128"/>
    </font>
    <font>
      <sz val="11"/>
      <color rgb="FFFF0000"/>
      <name val="游ゴシック"/>
      <family val="2"/>
      <charset val="128"/>
      <scheme val="minor"/>
    </font>
    <font>
      <sz val="11"/>
      <name val="ＭＳ ゴシック"/>
      <family val="3"/>
      <charset val="128"/>
    </font>
    <font>
      <sz val="16"/>
      <name val="ＭＳ ゴシック"/>
      <family val="3"/>
      <charset val="128"/>
    </font>
    <font>
      <sz val="16"/>
      <color theme="1"/>
      <name val="ＭＳ ゴシック"/>
      <family val="3"/>
      <charset val="128"/>
    </font>
    <font>
      <b/>
      <sz val="11"/>
      <color theme="1"/>
      <name val="ＭＳ ゴシック"/>
      <family val="3"/>
      <charset val="128"/>
    </font>
    <font>
      <b/>
      <sz val="11"/>
      <color rgb="FFFF0000"/>
      <name val="ＭＳ ゴシック"/>
      <family val="3"/>
      <charset val="128"/>
    </font>
    <font>
      <sz val="22"/>
      <color theme="1"/>
      <name val="ＭＳ ゴシック"/>
      <family val="2"/>
      <charset val="128"/>
    </font>
  </fonts>
  <fills count="4">
    <fill>
      <patternFill patternType="none"/>
    </fill>
    <fill>
      <patternFill patternType="gray125"/>
    </fill>
    <fill>
      <patternFill patternType="solid">
        <fgColor rgb="FFFFFF00"/>
        <bgColor indexed="64"/>
      </patternFill>
    </fill>
    <fill>
      <patternFill patternType="solid">
        <fgColor theme="0" tint="-0.249977111117893"/>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alignment vertical="center"/>
    </xf>
    <xf numFmtId="6" fontId="4" fillId="0" borderId="0" applyFont="0" applyFill="0" applyBorder="0" applyAlignment="0" applyProtection="0">
      <alignment vertical="center"/>
    </xf>
  </cellStyleXfs>
  <cellXfs count="133">
    <xf numFmtId="0" fontId="0" fillId="0" borderId="0" xfId="0">
      <alignment vertical="center"/>
    </xf>
    <xf numFmtId="0" fontId="10" fillId="0" borderId="1" xfId="0" applyFont="1" applyBorder="1" applyAlignment="1">
      <alignment horizontal="center" vertical="center"/>
    </xf>
    <xf numFmtId="0" fontId="10" fillId="0" borderId="1" xfId="0" applyFont="1" applyBorder="1" applyAlignment="1">
      <alignment vertical="center" shrinkToFit="1"/>
    </xf>
    <xf numFmtId="0" fontId="10" fillId="0" borderId="1" xfId="0" applyFont="1" applyBorder="1" applyAlignment="1">
      <alignment horizontal="center" vertical="center" shrinkToFit="1"/>
    </xf>
    <xf numFmtId="0" fontId="10" fillId="0" borderId="0" xfId="0" applyFont="1">
      <alignment vertical="center"/>
    </xf>
    <xf numFmtId="0" fontId="10" fillId="0" borderId="1" xfId="0" applyFont="1" applyBorder="1">
      <alignment vertical="center"/>
    </xf>
    <xf numFmtId="0" fontId="10" fillId="0" borderId="1" xfId="0" applyFont="1" applyBorder="1" applyAlignment="1">
      <alignment horizontal="center" vertical="center" wrapText="1"/>
    </xf>
    <xf numFmtId="0" fontId="13" fillId="0" borderId="1" xfId="0" applyFont="1" applyBorder="1" applyAlignment="1">
      <alignment vertical="center" wrapText="1"/>
    </xf>
    <xf numFmtId="0" fontId="10" fillId="0" borderId="1" xfId="0" applyFont="1" applyBorder="1" applyAlignment="1" applyProtection="1">
      <alignment horizontal="center" vertical="center"/>
      <protection locked="0"/>
    </xf>
    <xf numFmtId="176" fontId="10" fillId="0" borderId="1" xfId="0" applyNumberFormat="1" applyFont="1" applyBorder="1" applyAlignment="1" applyProtection="1">
      <alignment horizontal="center" vertical="center" shrinkToFit="1"/>
      <protection locked="0"/>
    </xf>
    <xf numFmtId="49" fontId="10" fillId="0" borderId="1" xfId="0" applyNumberFormat="1" applyFont="1" applyBorder="1" applyAlignment="1" applyProtection="1">
      <alignment horizontal="center" vertical="center"/>
      <protection locked="0"/>
    </xf>
    <xf numFmtId="0" fontId="0" fillId="0" borderId="1" xfId="0" applyBorder="1">
      <alignment vertical="center"/>
    </xf>
    <xf numFmtId="6" fontId="0" fillId="2" borderId="1" xfId="1" applyFont="1" applyFill="1" applyBorder="1">
      <alignment vertical="center"/>
    </xf>
    <xf numFmtId="0" fontId="0" fillId="2" borderId="1" xfId="0" applyFill="1" applyBorder="1">
      <alignment vertical="center"/>
    </xf>
    <xf numFmtId="0" fontId="6" fillId="0" borderId="0" xfId="0" applyFont="1">
      <alignment vertical="center"/>
    </xf>
    <xf numFmtId="0" fontId="6" fillId="2" borderId="1" xfId="0" applyFont="1" applyFill="1" applyBorder="1" applyAlignment="1">
      <alignment vertical="center" wrapText="1"/>
    </xf>
    <xf numFmtId="0" fontId="6" fillId="0" borderId="0" xfId="0" applyFont="1" applyAlignment="1">
      <alignment vertical="center" wrapText="1"/>
    </xf>
    <xf numFmtId="0" fontId="15" fillId="0" borderId="0" xfId="0" applyFont="1" applyAlignment="1">
      <alignment horizontal="center" vertical="center" shrinkToFit="1"/>
    </xf>
    <xf numFmtId="0" fontId="15" fillId="0" borderId="8" xfId="0" applyFont="1" applyBorder="1" applyAlignment="1">
      <alignment horizontal="center" vertical="center" shrinkToFit="1"/>
    </xf>
    <xf numFmtId="0" fontId="9" fillId="0" borderId="8" xfId="0" applyFont="1" applyBorder="1" applyAlignment="1">
      <alignment horizontal="center" vertical="center" shrinkToFit="1"/>
    </xf>
    <xf numFmtId="0" fontId="15" fillId="0" borderId="2" xfId="0" applyFont="1" applyBorder="1" applyAlignment="1">
      <alignment horizontal="center" vertical="center" shrinkToFit="1"/>
    </xf>
    <xf numFmtId="0" fontId="15" fillId="0" borderId="1" xfId="0" applyFont="1" applyBorder="1" applyAlignment="1">
      <alignment horizontal="center" vertical="center" shrinkToFit="1"/>
    </xf>
    <xf numFmtId="0" fontId="15" fillId="0" borderId="9" xfId="0" applyFont="1" applyBorder="1" applyAlignment="1">
      <alignment horizontal="center" vertical="center" shrinkToFit="1"/>
    </xf>
    <xf numFmtId="0" fontId="9" fillId="0" borderId="2" xfId="0" applyFont="1" applyBorder="1" applyAlignment="1">
      <alignment horizontal="center" vertical="center" shrinkToFit="1"/>
    </xf>
    <xf numFmtId="0" fontId="9" fillId="0" borderId="1" xfId="0" applyFont="1" applyBorder="1" applyAlignment="1">
      <alignment horizontal="center" vertical="center" shrinkToFit="1"/>
    </xf>
    <xf numFmtId="0" fontId="9" fillId="0" borderId="9" xfId="0" applyFont="1" applyBorder="1" applyAlignment="1">
      <alignment horizontal="center" vertical="center" shrinkToFit="1"/>
    </xf>
    <xf numFmtId="0" fontId="15" fillId="0" borderId="23" xfId="0" applyFont="1" applyBorder="1" applyAlignment="1">
      <alignment horizontal="center" vertical="center" shrinkToFit="1"/>
    </xf>
    <xf numFmtId="0" fontId="9" fillId="0" borderId="11" xfId="0" applyFont="1" applyBorder="1" applyAlignment="1">
      <alignment horizontal="center" vertical="center" shrinkToFit="1"/>
    </xf>
    <xf numFmtId="0" fontId="9" fillId="0" borderId="23" xfId="0" applyFont="1" applyBorder="1" applyAlignment="1">
      <alignment horizontal="center" vertical="center" shrinkToFit="1"/>
    </xf>
    <xf numFmtId="0" fontId="15" fillId="0" borderId="13" xfId="0" applyFont="1" applyBorder="1" applyAlignment="1">
      <alignment horizontal="center" vertical="center" shrinkToFit="1"/>
    </xf>
    <xf numFmtId="0" fontId="15" fillId="0" borderId="16" xfId="0" applyFont="1" applyBorder="1" applyAlignment="1">
      <alignment horizontal="center" vertical="center" shrinkToFit="1"/>
    </xf>
    <xf numFmtId="0" fontId="15" fillId="0" borderId="14" xfId="0" applyFont="1" applyBorder="1" applyAlignment="1">
      <alignment horizontal="center" vertical="center" shrinkToFit="1"/>
    </xf>
    <xf numFmtId="0" fontId="9" fillId="0" borderId="13" xfId="0" applyFont="1" applyBorder="1" applyAlignment="1">
      <alignment horizontal="center" vertical="center" shrinkToFit="1"/>
    </xf>
    <xf numFmtId="0" fontId="9" fillId="0" borderId="16" xfId="0" applyFont="1" applyBorder="1" applyAlignment="1">
      <alignment horizontal="center" vertical="center" shrinkToFit="1"/>
    </xf>
    <xf numFmtId="0" fontId="9" fillId="0" borderId="14" xfId="0" applyFont="1" applyBorder="1" applyAlignment="1">
      <alignment horizontal="center" vertical="center" shrinkToFit="1"/>
    </xf>
    <xf numFmtId="0" fontId="15" fillId="0" borderId="24" xfId="0" applyFont="1" applyBorder="1" applyAlignment="1">
      <alignment horizontal="center" vertical="center" shrinkToFit="1"/>
    </xf>
    <xf numFmtId="0" fontId="9" fillId="0" borderId="24" xfId="0" applyFont="1" applyBorder="1" applyAlignment="1">
      <alignment horizontal="center" vertical="center" shrinkToFit="1"/>
    </xf>
    <xf numFmtId="0" fontId="9" fillId="0" borderId="20" xfId="0" applyFont="1" applyBorder="1" applyAlignment="1">
      <alignment horizontal="center" vertical="center" shrinkToFit="1"/>
    </xf>
    <xf numFmtId="0" fontId="9" fillId="0" borderId="25" xfId="0" applyFont="1" applyBorder="1" applyAlignment="1">
      <alignment horizontal="center" vertical="center" shrinkToFit="1"/>
    </xf>
    <xf numFmtId="0" fontId="12" fillId="0" borderId="34" xfId="0" applyFont="1" applyBorder="1" applyAlignment="1">
      <alignment horizontal="center" vertical="center" shrinkToFit="1"/>
    </xf>
    <xf numFmtId="0" fontId="12" fillId="0" borderId="35" xfId="0" applyFont="1" applyBorder="1" applyAlignment="1">
      <alignment horizontal="center" vertical="center" shrinkToFit="1"/>
    </xf>
    <xf numFmtId="0" fontId="12" fillId="0" borderId="36" xfId="0" applyFont="1" applyBorder="1" applyAlignment="1">
      <alignment horizontal="center" vertical="center" shrinkToFit="1"/>
    </xf>
    <xf numFmtId="0" fontId="9" fillId="0" borderId="34" xfId="0" applyFont="1" applyBorder="1" applyAlignment="1">
      <alignment horizontal="center" vertical="center" shrinkToFit="1"/>
    </xf>
    <xf numFmtId="0" fontId="9" fillId="0" borderId="35" xfId="0" applyFont="1" applyBorder="1" applyAlignment="1">
      <alignment horizontal="center" vertical="center" shrinkToFit="1"/>
    </xf>
    <xf numFmtId="0" fontId="9" fillId="0" borderId="36" xfId="0" applyFont="1" applyBorder="1" applyAlignment="1">
      <alignment horizontal="center" vertical="center" shrinkToFit="1"/>
    </xf>
    <xf numFmtId="0" fontId="12" fillId="0" borderId="11" xfId="0" applyFont="1" applyBorder="1" applyAlignment="1">
      <alignment horizontal="center" vertical="center" shrinkToFit="1"/>
    </xf>
    <xf numFmtId="0" fontId="15" fillId="0" borderId="31" xfId="0" applyFont="1" applyBorder="1" applyAlignment="1">
      <alignment horizontal="center" vertical="center" shrinkToFit="1"/>
    </xf>
    <xf numFmtId="0" fontId="12" fillId="0" borderId="26" xfId="0" applyFont="1" applyBorder="1" applyAlignment="1">
      <alignment horizontal="center" vertical="center" shrinkToFit="1"/>
    </xf>
    <xf numFmtId="0" fontId="9" fillId="0" borderId="31" xfId="0" applyFont="1" applyBorder="1" applyAlignment="1">
      <alignment horizontal="center" vertical="center" shrinkToFit="1"/>
    </xf>
    <xf numFmtId="0" fontId="9" fillId="0" borderId="26" xfId="0" applyFont="1" applyBorder="1" applyAlignment="1">
      <alignment horizontal="center" vertical="center" shrinkToFit="1"/>
    </xf>
    <xf numFmtId="0" fontId="12" fillId="0" borderId="8" xfId="0" applyFont="1" applyBorder="1" applyAlignment="1">
      <alignment horizontal="center" vertical="center" shrinkToFit="1"/>
    </xf>
    <xf numFmtId="0" fontId="15" fillId="0" borderId="22" xfId="0" applyFont="1" applyBorder="1" applyAlignment="1">
      <alignment horizontal="center" vertical="center" shrinkToFit="1"/>
    </xf>
    <xf numFmtId="0" fontId="12" fillId="0" borderId="9" xfId="0" applyFont="1" applyBorder="1" applyAlignment="1">
      <alignment horizontal="center" vertical="center" shrinkToFit="1"/>
    </xf>
    <xf numFmtId="0" fontId="9" fillId="0" borderId="22" xfId="0" applyFont="1" applyBorder="1" applyAlignment="1">
      <alignment horizontal="center" vertical="center" shrinkToFit="1"/>
    </xf>
    <xf numFmtId="0" fontId="12" fillId="0" borderId="13" xfId="0" applyFont="1" applyBorder="1" applyAlignment="1">
      <alignment horizontal="center" vertical="center" shrinkToFit="1"/>
    </xf>
    <xf numFmtId="0" fontId="12" fillId="0" borderId="14" xfId="0" applyFont="1" applyBorder="1" applyAlignment="1">
      <alignment horizontal="center" vertical="center" shrinkToFit="1"/>
    </xf>
    <xf numFmtId="0" fontId="19" fillId="0" borderId="0" xfId="0" applyFont="1">
      <alignment vertical="center"/>
    </xf>
    <xf numFmtId="0" fontId="17" fillId="0" borderId="0" xfId="0" applyFont="1" applyAlignment="1">
      <alignment horizontal="center" vertical="center" shrinkToFit="1"/>
    </xf>
    <xf numFmtId="0" fontId="12" fillId="0" borderId="1" xfId="0" applyFont="1" applyBorder="1" applyAlignment="1">
      <alignment horizontal="center" vertical="center" shrinkToFit="1"/>
    </xf>
    <xf numFmtId="0" fontId="12" fillId="0" borderId="5" xfId="0" applyFont="1" applyBorder="1" applyAlignment="1">
      <alignment horizontal="center" vertical="center" shrinkToFit="1"/>
    </xf>
    <xf numFmtId="0" fontId="12" fillId="0" borderId="3" xfId="0" applyFont="1" applyBorder="1" applyAlignment="1">
      <alignment horizontal="center" vertical="center" shrinkToFit="1"/>
    </xf>
    <xf numFmtId="0" fontId="12" fillId="0" borderId="20" xfId="0" applyFont="1" applyBorder="1" applyAlignment="1">
      <alignment horizontal="center" vertical="center" shrinkToFit="1"/>
    </xf>
    <xf numFmtId="0" fontId="12" fillId="0" borderId="25" xfId="0" applyFont="1" applyBorder="1" applyAlignment="1">
      <alignment horizontal="center" vertical="center" shrinkToFit="1"/>
    </xf>
    <xf numFmtId="0" fontId="9" fillId="0" borderId="0" xfId="0" applyFont="1" applyAlignment="1">
      <alignment horizontal="center" vertical="center" shrinkToFit="1"/>
    </xf>
    <xf numFmtId="0" fontId="19" fillId="0" borderId="0" xfId="0" applyFont="1" applyAlignment="1">
      <alignment horizontal="center" vertical="center" shrinkToFit="1"/>
    </xf>
    <xf numFmtId="0" fontId="12" fillId="0" borderId="0" xfId="0" applyFont="1" applyAlignment="1">
      <alignment horizontal="center" vertical="center" shrinkToFit="1"/>
    </xf>
    <xf numFmtId="0" fontId="1" fillId="0" borderId="0" xfId="0" applyFont="1" applyAlignment="1">
      <alignment horizontal="center" vertical="center" shrinkToFit="1"/>
    </xf>
    <xf numFmtId="0" fontId="16" fillId="0" borderId="0" xfId="0" applyFont="1" applyAlignment="1">
      <alignment horizontal="center" vertical="center" shrinkToFit="1"/>
    </xf>
    <xf numFmtId="0" fontId="9" fillId="0" borderId="20" xfId="0" applyFont="1" applyBorder="1" applyAlignment="1">
      <alignment horizontal="center" vertical="center" shrinkToFit="1"/>
    </xf>
    <xf numFmtId="0" fontId="9" fillId="0" borderId="25" xfId="0" applyFont="1" applyBorder="1" applyAlignment="1">
      <alignment horizontal="center" vertical="center" shrinkToFit="1"/>
    </xf>
    <xf numFmtId="0" fontId="9" fillId="0" borderId="32" xfId="0" applyFont="1" applyBorder="1" applyAlignment="1">
      <alignment horizontal="center" vertical="center" shrinkToFit="1"/>
    </xf>
    <xf numFmtId="0" fontId="9" fillId="0" borderId="33" xfId="0" applyFont="1" applyBorder="1" applyAlignment="1">
      <alignment horizontal="center" vertical="center" shrinkToFit="1"/>
    </xf>
    <xf numFmtId="0" fontId="15" fillId="0" borderId="32" xfId="0" applyFont="1" applyBorder="1" applyAlignment="1">
      <alignment horizontal="center" vertical="center" shrinkToFit="1"/>
    </xf>
    <xf numFmtId="0" fontId="15" fillId="0" borderId="33" xfId="0" applyFont="1" applyBorder="1" applyAlignment="1">
      <alignment horizontal="center" vertical="center" shrinkToFit="1"/>
    </xf>
    <xf numFmtId="0" fontId="15" fillId="0" borderId="20" xfId="0" applyFont="1" applyBorder="1" applyAlignment="1">
      <alignment horizontal="center" vertical="center" shrinkToFit="1"/>
    </xf>
    <xf numFmtId="0" fontId="15" fillId="0" borderId="25" xfId="0" applyFont="1" applyBorder="1" applyAlignment="1">
      <alignment horizontal="center" vertical="center" shrinkToFit="1"/>
    </xf>
    <xf numFmtId="0" fontId="7" fillId="0" borderId="17" xfId="0" applyFont="1" applyBorder="1" applyAlignment="1">
      <alignment horizontal="center" vertical="center" shrinkToFit="1"/>
    </xf>
    <xf numFmtId="0" fontId="7" fillId="0" borderId="18" xfId="0" applyFont="1" applyBorder="1" applyAlignment="1">
      <alignment horizontal="center" vertical="center" shrinkToFit="1"/>
    </xf>
    <xf numFmtId="0" fontId="7" fillId="0" borderId="6" xfId="0" applyFont="1" applyBorder="1" applyAlignment="1">
      <alignment horizontal="center" vertical="center" shrinkToFit="1"/>
    </xf>
    <xf numFmtId="0" fontId="7" fillId="0" borderId="15" xfId="0" applyFont="1" applyBorder="1" applyAlignment="1">
      <alignment horizontal="center" vertical="center" shrinkToFit="1"/>
    </xf>
    <xf numFmtId="0" fontId="7" fillId="0" borderId="7" xfId="0" applyFont="1" applyBorder="1" applyAlignment="1">
      <alignment horizontal="center" vertical="center" shrinkToFit="1"/>
    </xf>
    <xf numFmtId="0" fontId="7" fillId="0" borderId="11" xfId="0" applyFont="1" applyBorder="1" applyAlignment="1">
      <alignment horizontal="center" vertical="center" shrinkToFit="1"/>
    </xf>
    <xf numFmtId="0" fontId="7" fillId="0" borderId="3" xfId="0" applyFont="1" applyBorder="1" applyAlignment="1">
      <alignment horizontal="center" vertical="center" shrinkToFit="1"/>
    </xf>
    <xf numFmtId="0" fontId="7" fillId="0" borderId="26" xfId="0" applyFont="1" applyBorder="1" applyAlignment="1">
      <alignment horizontal="center" vertical="center" shrinkToFit="1"/>
    </xf>
    <xf numFmtId="0" fontId="15" fillId="0" borderId="1" xfId="0" applyFont="1" applyBorder="1" applyAlignment="1">
      <alignment horizontal="center" vertical="center" shrinkToFit="1"/>
    </xf>
    <xf numFmtId="0" fontId="15" fillId="0" borderId="10" xfId="0" applyFont="1" applyBorder="1" applyAlignment="1">
      <alignment horizontal="center" vertical="center" shrinkToFit="1"/>
    </xf>
    <xf numFmtId="0" fontId="15" fillId="0" borderId="11" xfId="0" applyFont="1" applyBorder="1" applyAlignment="1">
      <alignment horizontal="center" vertical="center" shrinkToFit="1"/>
    </xf>
    <xf numFmtId="0" fontId="8" fillId="0" borderId="17" xfId="0" applyFont="1" applyBorder="1" applyAlignment="1">
      <alignment horizontal="center" vertical="center" shrinkToFit="1"/>
    </xf>
    <xf numFmtId="0" fontId="8" fillId="0" borderId="18" xfId="0" applyFont="1" applyBorder="1" applyAlignment="1">
      <alignment horizontal="center" vertical="center" shrinkToFit="1"/>
    </xf>
    <xf numFmtId="0" fontId="8" fillId="0" borderId="6" xfId="0" applyFont="1" applyBorder="1" applyAlignment="1">
      <alignment horizontal="center" vertical="center" shrinkToFit="1"/>
    </xf>
    <xf numFmtId="0" fontId="8" fillId="0" borderId="15" xfId="0" applyFont="1" applyBorder="1" applyAlignment="1">
      <alignment horizontal="center" vertical="center" shrinkToFit="1"/>
    </xf>
    <xf numFmtId="0" fontId="8" fillId="0" borderId="7" xfId="0" applyFont="1" applyBorder="1" applyAlignment="1">
      <alignment horizontal="center" vertical="center" shrinkToFit="1"/>
    </xf>
    <xf numFmtId="0" fontId="8" fillId="0" borderId="11" xfId="0" applyFont="1" applyBorder="1" applyAlignment="1">
      <alignment horizontal="center" vertical="center" shrinkToFit="1"/>
    </xf>
    <xf numFmtId="0" fontId="8" fillId="0" borderId="3" xfId="0" applyFont="1" applyBorder="1" applyAlignment="1">
      <alignment horizontal="center" vertical="center" shrinkToFit="1"/>
    </xf>
    <xf numFmtId="0" fontId="8" fillId="0" borderId="26" xfId="0" applyFont="1" applyBorder="1" applyAlignment="1">
      <alignment horizontal="center" vertical="center" shrinkToFit="1"/>
    </xf>
    <xf numFmtId="0" fontId="15" fillId="0" borderId="21" xfId="0" applyFont="1" applyBorder="1" applyAlignment="1">
      <alignment horizontal="center" vertical="center" shrinkToFit="1"/>
    </xf>
    <xf numFmtId="0" fontId="15" fillId="0" borderId="22" xfId="0" applyFont="1" applyBorder="1" applyAlignment="1">
      <alignment horizontal="center" vertical="center" shrinkToFit="1"/>
    </xf>
    <xf numFmtId="0" fontId="9" fillId="0" borderId="10" xfId="0" applyFont="1" applyBorder="1" applyAlignment="1">
      <alignment horizontal="center" vertical="center" shrinkToFit="1"/>
    </xf>
    <xf numFmtId="0" fontId="9" fillId="0" borderId="11" xfId="0" applyFont="1" applyBorder="1" applyAlignment="1">
      <alignment horizontal="center" vertical="center" shrinkToFit="1"/>
    </xf>
    <xf numFmtId="0" fontId="15" fillId="0" borderId="27" xfId="0" applyFont="1" applyBorder="1" applyAlignment="1">
      <alignment horizontal="center" vertical="center" shrinkToFit="1"/>
    </xf>
    <xf numFmtId="0" fontId="15" fillId="0" borderId="28" xfId="0" applyFont="1" applyBorder="1" applyAlignment="1">
      <alignment horizontal="center" vertical="center" shrinkToFit="1"/>
    </xf>
    <xf numFmtId="0" fontId="15" fillId="0" borderId="29" xfId="0" applyFont="1" applyBorder="1" applyAlignment="1">
      <alignment horizontal="center" vertical="center" shrinkToFit="1"/>
    </xf>
    <xf numFmtId="0" fontId="15" fillId="0" borderId="30" xfId="0" applyFont="1" applyBorder="1" applyAlignment="1">
      <alignment horizontal="center" vertical="center" shrinkToFit="1"/>
    </xf>
    <xf numFmtId="0" fontId="12" fillId="0" borderId="21" xfId="0" applyFont="1" applyBorder="1" applyAlignment="1">
      <alignment horizontal="center" vertical="center" shrinkToFit="1"/>
    </xf>
    <xf numFmtId="0" fontId="12" fillId="0" borderId="22" xfId="0" applyFont="1" applyBorder="1" applyAlignment="1">
      <alignment horizontal="center" vertical="center" shrinkToFit="1"/>
    </xf>
    <xf numFmtId="6" fontId="12" fillId="0" borderId="21" xfId="1" applyFont="1" applyBorder="1" applyAlignment="1">
      <alignment horizontal="center" vertical="center" shrinkToFit="1"/>
    </xf>
    <xf numFmtId="6" fontId="12" fillId="0" borderId="22" xfId="1" applyFont="1" applyBorder="1" applyAlignment="1">
      <alignment horizontal="center" vertical="center" shrinkToFit="1"/>
    </xf>
    <xf numFmtId="6" fontId="12" fillId="0" borderId="27" xfId="1" applyFont="1" applyBorder="1" applyAlignment="1">
      <alignment horizontal="center" vertical="center" shrinkToFit="1"/>
    </xf>
    <xf numFmtId="6" fontId="12" fillId="0" borderId="28" xfId="1" applyFont="1" applyBorder="1" applyAlignment="1">
      <alignment horizontal="center" vertical="center" shrinkToFit="1"/>
    </xf>
    <xf numFmtId="6" fontId="12" fillId="0" borderId="29" xfId="1" applyFont="1" applyBorder="1" applyAlignment="1">
      <alignment horizontal="center" vertical="center" shrinkToFit="1"/>
    </xf>
    <xf numFmtId="6" fontId="12" fillId="0" borderId="30" xfId="1" applyFont="1" applyBorder="1" applyAlignment="1">
      <alignment horizontal="center" vertical="center" shrinkToFit="1"/>
    </xf>
    <xf numFmtId="0" fontId="18" fillId="0" borderId="0" xfId="0" applyFont="1" applyAlignment="1">
      <alignment horizontal="center" vertical="center" shrinkToFit="1"/>
    </xf>
    <xf numFmtId="0" fontId="20" fillId="0" borderId="17" xfId="0" applyFont="1" applyBorder="1" applyAlignment="1">
      <alignment horizontal="center" vertical="center" shrinkToFit="1"/>
    </xf>
    <xf numFmtId="0" fontId="20" fillId="0" borderId="18" xfId="0" applyFont="1" applyBorder="1" applyAlignment="1">
      <alignment horizontal="center" vertical="center" shrinkToFit="1"/>
    </xf>
    <xf numFmtId="0" fontId="20" fillId="0" borderId="19" xfId="0" applyFont="1" applyBorder="1" applyAlignment="1">
      <alignment horizontal="center" vertical="center" shrinkToFit="1"/>
    </xf>
    <xf numFmtId="0" fontId="21" fillId="0" borderId="17" xfId="0" applyFont="1" applyBorder="1" applyAlignment="1">
      <alignment horizontal="center" vertical="center" shrinkToFit="1"/>
    </xf>
    <xf numFmtId="0" fontId="21" fillId="0" borderId="18" xfId="0" applyFont="1" applyBorder="1" applyAlignment="1">
      <alignment horizontal="center" vertical="center" shrinkToFit="1"/>
    </xf>
    <xf numFmtId="0" fontId="21" fillId="0" borderId="19" xfId="0" applyFont="1" applyBorder="1" applyAlignment="1">
      <alignment horizontal="center" vertical="center" shrinkToFit="1"/>
    </xf>
    <xf numFmtId="0" fontId="15" fillId="0" borderId="12" xfId="0" applyFont="1" applyBorder="1" applyAlignment="1">
      <alignment horizontal="center" vertical="center" shrinkToFit="1"/>
    </xf>
    <xf numFmtId="0" fontId="9" fillId="0" borderId="12" xfId="0" applyFont="1" applyBorder="1" applyAlignment="1">
      <alignment horizontal="center" vertical="center" shrinkToFit="1"/>
    </xf>
    <xf numFmtId="0" fontId="18" fillId="0" borderId="0" xfId="0" applyFont="1" applyAlignment="1">
      <alignment horizontal="center" vertical="center" justifyLastLine="1"/>
    </xf>
    <xf numFmtId="0" fontId="18" fillId="0" borderId="0" xfId="0" applyFont="1" applyAlignment="1">
      <alignment horizontal="center" vertical="center"/>
    </xf>
    <xf numFmtId="0" fontId="10" fillId="0" borderId="2"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2" xfId="0" applyFont="1" applyBorder="1" applyAlignment="1">
      <alignment horizontal="center" vertical="top" wrapText="1"/>
    </xf>
    <xf numFmtId="0" fontId="10" fillId="0" borderId="4" xfId="0" applyFont="1" applyBorder="1" applyAlignment="1">
      <alignment horizontal="center" vertical="top" wrapText="1"/>
    </xf>
    <xf numFmtId="0" fontId="10" fillId="0" borderId="1" xfId="0" applyFont="1" applyBorder="1" applyAlignment="1" applyProtection="1">
      <alignment horizontal="center" vertical="center" shrinkToFit="1"/>
      <protection locked="0"/>
    </xf>
    <xf numFmtId="0" fontId="22" fillId="0" borderId="1" xfId="0" applyFont="1" applyBorder="1" applyAlignment="1">
      <alignment horizontal="center" vertical="center" shrinkToFit="1"/>
    </xf>
    <xf numFmtId="0" fontId="10" fillId="0" borderId="1" xfId="0" applyFont="1" applyBorder="1" applyAlignment="1">
      <alignment horizontal="center" vertical="center"/>
    </xf>
    <xf numFmtId="0" fontId="10" fillId="0" borderId="3" xfId="0" applyFont="1" applyBorder="1" applyAlignment="1">
      <alignment horizontal="center" vertical="center" wrapText="1"/>
    </xf>
    <xf numFmtId="0" fontId="10" fillId="0" borderId="3" xfId="0" applyFont="1" applyBorder="1" applyAlignment="1">
      <alignment horizontal="center" vertical="top" wrapText="1"/>
    </xf>
    <xf numFmtId="0" fontId="10" fillId="3" borderId="1" xfId="0" applyFont="1" applyFill="1" applyBorder="1" applyAlignment="1">
      <alignment horizontal="center" vertical="center" wrapText="1"/>
    </xf>
    <xf numFmtId="0" fontId="10" fillId="3" borderId="1" xfId="0" applyFont="1" applyFill="1" applyBorder="1" applyAlignment="1" applyProtection="1">
      <alignment horizontal="center" vertical="center"/>
      <protection locked="0"/>
    </xf>
  </cellXfs>
  <cellStyles count="2">
    <cellStyle name="通貨" xfId="1" builtinId="7"/>
    <cellStyle name="標準" xfId="0" builtinId="0"/>
  </cellStyles>
  <dxfs count="7">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12</xdr:col>
      <xdr:colOff>378772</xdr:colOff>
      <xdr:row>1</xdr:row>
      <xdr:rowOff>122544</xdr:rowOff>
    </xdr:from>
    <xdr:to>
      <xdr:col>18</xdr:col>
      <xdr:colOff>378772</xdr:colOff>
      <xdr:row>9</xdr:row>
      <xdr:rowOff>55702</xdr:rowOff>
    </xdr:to>
    <xdr:sp macro="" textlink="">
      <xdr:nvSpPr>
        <xdr:cNvPr id="2" name="下矢印吹き出し 1">
          <a:extLst>
            <a:ext uri="{FF2B5EF4-FFF2-40B4-BE49-F238E27FC236}">
              <a16:creationId xmlns:a16="http://schemas.microsoft.com/office/drawing/2014/main" id="{FFA9E60C-62F2-80D0-8B19-68FA199CD8FD}"/>
            </a:ext>
          </a:extLst>
        </xdr:cNvPr>
        <xdr:cNvSpPr/>
      </xdr:nvSpPr>
      <xdr:spPr>
        <a:xfrm>
          <a:off x="7775965" y="367632"/>
          <a:ext cx="4010526" cy="1693333"/>
        </a:xfrm>
        <a:prstGeom prst="downArrowCallout">
          <a:avLst>
            <a:gd name="adj1" fmla="val 16597"/>
            <a:gd name="adj2" fmla="val 25000"/>
            <a:gd name="adj3" fmla="val 16597"/>
            <a:gd name="adj4" fmla="val 76742"/>
          </a:avLst>
        </a:prstGeom>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入力に誤りの可能性がある場合、エラーが出ます。申込前にエラーを全て消してください。</a:t>
          </a:r>
          <a:endParaRPr kumimoji="1" lang="en-US" altLang="ja-JP" sz="1100"/>
        </a:p>
        <a:p>
          <a:pPr algn="l"/>
          <a:r>
            <a:rPr kumimoji="1" lang="en-US" altLang="ja-JP" sz="1100"/>
            <a:t>※</a:t>
          </a:r>
          <a:r>
            <a:rPr kumimoji="1" lang="ja-JP" altLang="en-US" sz="1100" baseline="0"/>
            <a:t> 名字が</a:t>
          </a:r>
          <a:r>
            <a:rPr kumimoji="1" lang="en-US" altLang="ja-JP" sz="1100" baseline="0"/>
            <a:t>7</a:t>
          </a:r>
          <a:r>
            <a:rPr kumimoji="1" lang="ja-JP" altLang="en-US" sz="1100" baseline="0"/>
            <a:t>文字を超える選手など、場合によってはエラーが消えない場合もあります。</a:t>
          </a:r>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378772</xdr:colOff>
      <xdr:row>1</xdr:row>
      <xdr:rowOff>122544</xdr:rowOff>
    </xdr:from>
    <xdr:to>
      <xdr:col>18</xdr:col>
      <xdr:colOff>378772</xdr:colOff>
      <xdr:row>9</xdr:row>
      <xdr:rowOff>55702</xdr:rowOff>
    </xdr:to>
    <xdr:sp macro="" textlink="">
      <xdr:nvSpPr>
        <xdr:cNvPr id="3" name="下矢印吹き出し 1">
          <a:extLst>
            <a:ext uri="{FF2B5EF4-FFF2-40B4-BE49-F238E27FC236}">
              <a16:creationId xmlns:a16="http://schemas.microsoft.com/office/drawing/2014/main" id="{D73F8A3E-6B71-414B-8DF4-EBF19DCE2D08}"/>
            </a:ext>
          </a:extLst>
        </xdr:cNvPr>
        <xdr:cNvSpPr/>
      </xdr:nvSpPr>
      <xdr:spPr>
        <a:xfrm>
          <a:off x="7474897" y="360669"/>
          <a:ext cx="3886200" cy="1666708"/>
        </a:xfrm>
        <a:prstGeom prst="downArrowCallout">
          <a:avLst>
            <a:gd name="adj1" fmla="val 16597"/>
            <a:gd name="adj2" fmla="val 25000"/>
            <a:gd name="adj3" fmla="val 16597"/>
            <a:gd name="adj4" fmla="val 76742"/>
          </a:avLst>
        </a:prstGeom>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入力に誤りの可能性がある場合、エラーが出ます。申込前にエラーを全て消してください。</a:t>
          </a:r>
          <a:endParaRPr kumimoji="1" lang="en-US" altLang="ja-JP" sz="1100"/>
        </a:p>
        <a:p>
          <a:pPr algn="l"/>
          <a:r>
            <a:rPr kumimoji="1" lang="en-US" altLang="ja-JP" sz="1100"/>
            <a:t>※</a:t>
          </a:r>
          <a:r>
            <a:rPr kumimoji="1" lang="ja-JP" altLang="en-US" sz="1100" baseline="0"/>
            <a:t> 名字が</a:t>
          </a:r>
          <a:r>
            <a:rPr kumimoji="1" lang="en-US" altLang="ja-JP" sz="1100" baseline="0"/>
            <a:t>7</a:t>
          </a:r>
          <a:r>
            <a:rPr kumimoji="1" lang="ja-JP" altLang="en-US" sz="1100" baseline="0"/>
            <a:t>文字を超える選手など、場合によってはエラーが消えない場合もあります。</a:t>
          </a:r>
          <a:endParaRPr kumimoji="1" lang="ja-JP" altLang="en-US" sz="1100"/>
        </a:p>
      </xdr:txBody>
    </xdr:sp>
    <xdr:clientData/>
  </xdr:twoCellAnchor>
</xdr:wsDr>
</file>

<file path=xl/persons/person.xml><?xml version="1.0" encoding="utf-8"?>
<personList xmlns="http://schemas.microsoft.com/office/spreadsheetml/2018/threadedcomments" xmlns:x="http://schemas.openxmlformats.org/spreadsheetml/2006/main">
  <person displayName="Yuki Sato" id="{2428579A-2066-1D4E-B444-50CE5230F7D1}" userId="d8b5cf55a48496c2" providerId="Windows Live"/>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G4" dT="2025-10-14T04:18:27.88" personId="{2428579A-2066-1D4E-B444-50CE5230F7D1}" id="{985D169F-177A-4437-83C2-8B82D7C3CFF6}">
    <text>団体戦に出場しない場合は、コーチ欄とともに入力不要です</text>
  </threadedComment>
  <threadedComment ref="G8" dT="2025-10-14T04:17:47.31" personId="{2428579A-2066-1D4E-B444-50CE5230F7D1}" id="{D412A32E-EDA1-46AF-B2E5-4196BA9274CC}">
    <text>選手兼マネージャーの場合は入力不要です</text>
  </threadedComment>
  <threadedComment ref="B11" dT="2025-10-14T02:43:46.84" personId="{2428579A-2066-1D4E-B444-50CE5230F7D1}" id="{A340050B-9B55-374A-832C-F59C4D523184}">
    <text>名前は７文字で
佐藤優樹の場合は佐○藤○優○樹
米川賢の場合は米○川○○○賢</text>
  </threadedComment>
  <threadedComment ref="C11" dT="2025-10-14T02:44:26.67" personId="{2428579A-2066-1D4E-B444-50CE5230F7D1}" id="{65CD541D-5044-364A-BAF0-8743842F7AFD}">
    <text>半角ｶﾀｶﾅで、姓名の間に半角スペースを入れる</text>
  </threadedComment>
  <threadedComment ref="H11" dT="2025-10-14T02:45:04.14" personId="{2428579A-2066-1D4E-B444-50CE5230F7D1}" id="{69E1E7B4-C8BC-BC45-84DB-A0BA6965A7E1}">
    <text>主将には◎</text>
  </threadedComment>
  <threadedComment ref="I11" dT="2025-10-14T02:45:53.01" personId="{2428579A-2066-1D4E-B444-50CE5230F7D1}" id="{03BE93CC-3F70-784F-8721-9D9496B3235B}">
    <text>ペア同士に同じ数字を入力
組み合わせ表には上の行の選手が上に来ます</text>
  </threadedComment>
</ThreadedComments>
</file>

<file path=xl/threadedComments/threadedComment2.xml><?xml version="1.0" encoding="utf-8"?>
<ThreadedComments xmlns="http://schemas.microsoft.com/office/spreadsheetml/2018/threadedcomments" xmlns:x="http://schemas.openxmlformats.org/spreadsheetml/2006/main">
  <threadedComment ref="G4" dT="2025-10-14T04:18:27.88" personId="{2428579A-2066-1D4E-B444-50CE5230F7D1}" id="{41A2EC35-B5BC-4D4E-BDFD-B98D259CCE0F}">
    <text>団体戦に出場しない場合は、コーチ欄とともに入力不要です</text>
  </threadedComment>
  <threadedComment ref="G8" dT="2025-10-14T04:17:47.31" personId="{2428579A-2066-1D4E-B444-50CE5230F7D1}" id="{B7977127-622E-44CB-8CD0-7D660E5DE412}">
    <text>選手兼マネージャーの場合は入力不要です</text>
  </threadedComment>
  <threadedComment ref="B11" dT="2025-10-14T02:43:46.84" personId="{2428579A-2066-1D4E-B444-50CE5230F7D1}" id="{D9171F80-AD34-49BD-975F-F1532908A55E}">
    <text>名前は７文字で
佐藤優樹の場合は佐○藤○優○樹
米川賢の場合は米○川○○○賢</text>
  </threadedComment>
  <threadedComment ref="C11" dT="2025-10-14T02:44:26.67" personId="{2428579A-2066-1D4E-B444-50CE5230F7D1}" id="{1B3E5606-DA0A-4C73-9CFC-C220FD505C46}">
    <text>半角ｶﾀｶﾅで、姓名の間に半角スペースを入れる</text>
  </threadedComment>
  <threadedComment ref="H11" dT="2025-10-14T02:45:04.14" personId="{2428579A-2066-1D4E-B444-50CE5230F7D1}" id="{0ABB8A8E-1933-4EA3-86E6-CD604F156FDD}">
    <text>主将には◎</text>
  </threadedComment>
  <threadedComment ref="I11" dT="2025-10-14T02:45:53.01" personId="{2428579A-2066-1D4E-B444-50CE5230F7D1}" id="{B32F0690-6A6D-483F-9AED-B445D5B36776}">
    <text>ペア同士に同じ数字を入力
組み合わせ表には上の行の選手が上に来ます</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A49CBB-8BCF-6F4F-B94C-11AAC0437A80}">
  <sheetPr>
    <tabColor theme="9" tint="-0.249977111117893"/>
    <pageSetUpPr fitToPage="1"/>
  </sheetPr>
  <dimension ref="A1:M59"/>
  <sheetViews>
    <sheetView tabSelected="1" zoomScaleNormal="100" workbookViewId="0">
      <selection activeCell="O38" sqref="O38"/>
    </sheetView>
  </sheetViews>
  <sheetFormatPr defaultColWidth="10.6640625" defaultRowHeight="20.100000000000001" customHeight="1" x14ac:dyDescent="0.4"/>
  <cols>
    <col min="1" max="1" width="3.77734375" style="17" customWidth="1"/>
    <col min="2" max="2" width="12.109375" style="17" customWidth="1"/>
    <col min="3" max="3" width="4.109375" style="17" customWidth="1"/>
    <col min="4" max="4" width="3.77734375" style="17" customWidth="1"/>
    <col min="5" max="5" width="12.109375" style="17" customWidth="1"/>
    <col min="6" max="6" width="4.109375" style="17" customWidth="1"/>
    <col min="7" max="7" width="1.88671875" style="17" customWidth="1"/>
    <col min="8" max="8" width="3.77734375" style="17" customWidth="1"/>
    <col min="9" max="9" width="12.109375" style="17" customWidth="1"/>
    <col min="10" max="10" width="4.109375" style="17" customWidth="1"/>
    <col min="11" max="11" width="3.77734375" style="17" customWidth="1"/>
    <col min="12" max="12" width="12.109375" style="17" customWidth="1"/>
    <col min="13" max="13" width="4.109375" style="17" customWidth="1"/>
    <col min="14" max="16384" width="10.6640625" style="17"/>
  </cols>
  <sheetData>
    <row r="1" spans="1:13" s="64" customFormat="1" ht="21" customHeight="1" x14ac:dyDescent="0.4">
      <c r="A1" s="111" t="str">
        <f>大会名</f>
        <v>令和７年度　第６２回　苫小牧地区冬季バドミントン大会</v>
      </c>
      <c r="B1" s="111"/>
      <c r="C1" s="111"/>
      <c r="D1" s="111"/>
      <c r="E1" s="111"/>
      <c r="F1" s="111"/>
      <c r="G1" s="111"/>
      <c r="H1" s="111"/>
      <c r="I1" s="111"/>
      <c r="J1" s="111"/>
      <c r="K1" s="111"/>
      <c r="L1" s="111"/>
      <c r="M1" s="111"/>
    </row>
    <row r="2" spans="1:13" s="64" customFormat="1" ht="21" customHeight="1" x14ac:dyDescent="0.4">
      <c r="A2" s="111" t="str">
        <f>"参加確認書("&amp;C4&amp;")"</f>
        <v>参加確認書(0)</v>
      </c>
      <c r="B2" s="111"/>
      <c r="C2" s="111"/>
      <c r="D2" s="111"/>
      <c r="E2" s="111"/>
      <c r="F2" s="111"/>
      <c r="G2" s="111"/>
      <c r="H2" s="111"/>
      <c r="I2" s="111"/>
      <c r="J2" s="111"/>
      <c r="K2" s="111"/>
      <c r="L2" s="111"/>
      <c r="M2" s="111"/>
    </row>
    <row r="3" spans="1:13" ht="9" customHeight="1" x14ac:dyDescent="0.4">
      <c r="A3" s="57"/>
      <c r="B3" s="57"/>
      <c r="C3" s="57"/>
      <c r="D3" s="57"/>
      <c r="E3" s="57"/>
      <c r="F3" s="57"/>
      <c r="G3" s="57"/>
      <c r="H3" s="57"/>
      <c r="I3" s="57"/>
      <c r="J3" s="57"/>
      <c r="K3" s="57"/>
      <c r="L3" s="57"/>
      <c r="M3" s="57"/>
    </row>
    <row r="4" spans="1:13" ht="13.5" customHeight="1" x14ac:dyDescent="0.4">
      <c r="A4" s="84" t="s">
        <v>5</v>
      </c>
      <c r="B4" s="84"/>
      <c r="C4" s="84">
        <f>IF(男子!C4=女子!C4,男子!C4,SUBSTITUTE(男子!C4&amp;女子!C4,"参加校",""))</f>
        <v>0</v>
      </c>
      <c r="D4" s="84"/>
      <c r="E4" s="84"/>
      <c r="F4" s="84"/>
      <c r="G4" s="57"/>
      <c r="H4" s="58" t="s">
        <v>29</v>
      </c>
      <c r="I4" s="58" t="s">
        <v>41</v>
      </c>
      <c r="J4" s="95" t="s">
        <v>34</v>
      </c>
      <c r="K4" s="96"/>
      <c r="L4" s="103" t="s">
        <v>33</v>
      </c>
      <c r="M4" s="104"/>
    </row>
    <row r="5" spans="1:13" ht="13.5" customHeight="1" x14ac:dyDescent="0.4">
      <c r="A5" s="84" t="s">
        <v>6</v>
      </c>
      <c r="B5" s="84"/>
      <c r="C5" s="84">
        <f>IF(男子!C5=女子!C5,男子!C5,SUBSTITUTE(男子!C5&amp;女子!C5,"参加校",""))</f>
        <v>0</v>
      </c>
      <c r="D5" s="84"/>
      <c r="E5" s="84"/>
      <c r="F5" s="84"/>
      <c r="G5" s="57"/>
      <c r="H5" s="58" t="s">
        <v>30</v>
      </c>
      <c r="I5" s="58">
        <f>COUNT(INDEX(男子,,9):INDEX(男子,,13))</f>
        <v>0</v>
      </c>
      <c r="J5" s="95">
        <f>COUNTA(INDEX(男子,,8))-1</f>
        <v>0</v>
      </c>
      <c r="K5" s="96"/>
      <c r="L5" s="105" cm="1">
        <f t="array" ref="L5">I5*個人参加費+J5*団体参加費</f>
        <v>0</v>
      </c>
      <c r="M5" s="106"/>
    </row>
    <row r="6" spans="1:13" ht="13.5" customHeight="1" thickBot="1" x14ac:dyDescent="0.45">
      <c r="A6" s="84" t="s">
        <v>7</v>
      </c>
      <c r="B6" s="84"/>
      <c r="C6" s="84">
        <f>IF(男子!C6=女子!C6,男子!C6,SUBSTITUTE(男子!C6&amp;女子!C6,"参加校",""))</f>
        <v>0</v>
      </c>
      <c r="D6" s="84"/>
      <c r="E6" s="84"/>
      <c r="F6" s="84"/>
      <c r="G6" s="57"/>
      <c r="H6" s="59" t="s">
        <v>31</v>
      </c>
      <c r="I6" s="59">
        <f>COUNT(INDEX(女子,,9):INDEX(女子,,13))</f>
        <v>0</v>
      </c>
      <c r="J6" s="99">
        <f>COUNTA(INDEX(女子,,8))-1</f>
        <v>0</v>
      </c>
      <c r="K6" s="100"/>
      <c r="L6" s="107" cm="1">
        <f t="array" ref="L6">I6*個人参加費+J6*団体参加費</f>
        <v>0</v>
      </c>
      <c r="M6" s="108"/>
    </row>
    <row r="7" spans="1:13" ht="13.5" customHeight="1" thickTop="1" x14ac:dyDescent="0.4">
      <c r="A7" s="84" t="s">
        <v>8</v>
      </c>
      <c r="B7" s="84"/>
      <c r="C7" s="84">
        <f>IF(男子!C7=女子!C7,男子!C7,SUBSTITUTE(男子!C7&amp;女子!C7,"参加校",""))</f>
        <v>0</v>
      </c>
      <c r="D7" s="84"/>
      <c r="E7" s="84"/>
      <c r="F7" s="84"/>
      <c r="G7" s="57"/>
      <c r="H7" s="60" t="s">
        <v>32</v>
      </c>
      <c r="I7" s="60">
        <f>I5+I6</f>
        <v>0</v>
      </c>
      <c r="J7" s="101">
        <f>J5+J6</f>
        <v>0</v>
      </c>
      <c r="K7" s="102"/>
      <c r="L7" s="109" cm="1">
        <f t="array" ref="L7">I7*個人参加費+J7*団体参加費</f>
        <v>0</v>
      </c>
      <c r="M7" s="110"/>
    </row>
    <row r="8" spans="1:13" ht="13.5" customHeight="1" thickBot="1" x14ac:dyDescent="0.45">
      <c r="G8" s="65"/>
      <c r="H8" s="65"/>
      <c r="I8" s="65"/>
      <c r="J8" s="65"/>
      <c r="K8" s="65"/>
      <c r="L8" s="65"/>
      <c r="M8" s="65"/>
    </row>
    <row r="9" spans="1:13" ht="13.5" customHeight="1" x14ac:dyDescent="0.4">
      <c r="A9" s="76" t="s">
        <v>17</v>
      </c>
      <c r="B9" s="77"/>
      <c r="C9" s="77"/>
      <c r="D9" s="78" t="s">
        <v>38</v>
      </c>
      <c r="E9" s="79"/>
      <c r="F9" s="80"/>
      <c r="H9" s="87" t="s">
        <v>22</v>
      </c>
      <c r="I9" s="88"/>
      <c r="J9" s="88"/>
      <c r="K9" s="89" t="s">
        <v>102</v>
      </c>
      <c r="L9" s="90"/>
      <c r="M9" s="91"/>
    </row>
    <row r="10" spans="1:13" ht="13.5" customHeight="1" x14ac:dyDescent="0.4">
      <c r="A10" s="18" t="s">
        <v>20</v>
      </c>
      <c r="B10" s="58" t="s">
        <v>18</v>
      </c>
      <c r="C10" s="61" t="s">
        <v>104</v>
      </c>
      <c r="D10" s="18" t="s">
        <v>20</v>
      </c>
      <c r="E10" s="58" t="s">
        <v>21</v>
      </c>
      <c r="F10" s="62" t="s">
        <v>104</v>
      </c>
      <c r="H10" s="19" t="s">
        <v>20</v>
      </c>
      <c r="I10" s="24" t="s">
        <v>18</v>
      </c>
      <c r="J10" s="37" t="s">
        <v>104</v>
      </c>
      <c r="K10" s="19" t="s">
        <v>20</v>
      </c>
      <c r="L10" s="24" t="s">
        <v>21</v>
      </c>
      <c r="M10" s="38" t="s">
        <v>104</v>
      </c>
    </row>
    <row r="11" spans="1:13" ht="13.5" customHeight="1" x14ac:dyDescent="0.4">
      <c r="A11" s="85">
        <v>1</v>
      </c>
      <c r="B11" s="20" t="str" cm="1">
        <f t="array" ref="B11">IFERROR(INDEX(男子,MATCH(1&amp;IF(A11="",A10,A11),INDEX(男子,,21),0),2)
&amp;INDEX({"①","②","③"},INDEX(男子,MATCH(1&amp;IF(A11="",A10,A11),INDEX(男子,,21),0),5)),"")</f>
        <v/>
      </c>
      <c r="C11" s="20" t="str">
        <f t="shared" ref="C11:C40" si="0">IF(B11&lt;&gt;"",INDEX(参加校,MATCH($C$4,INDEX(参加校,,2),0),4),"")</f>
        <v/>
      </c>
      <c r="D11" s="18">
        <v>1</v>
      </c>
      <c r="E11" s="21" t="str" cm="1">
        <f t="array" ref="E11">IFERROR(INDEX(男子,MATCH(IF(D11="",D10,D11),INDEX(男子,,10),0),2)&amp;
INDEX({"①","②","③"},INDEX(男子,MATCH(IF(D11="",D10,D11),INDEX(男子,,10),0),5)),"")</f>
        <v/>
      </c>
      <c r="F11" s="22" t="str">
        <f t="shared" ref="F11:F25" si="1">IF(E11&lt;&gt;"",INDEX(参加校,MATCH($C$4,INDEX(参加校,,2),0),4),"")</f>
        <v/>
      </c>
      <c r="H11" s="97">
        <v>1</v>
      </c>
      <c r="I11" s="23" t="str" cm="1">
        <f t="array" ref="I11">IFERROR(INDEX(女子,MATCH(1&amp;IF(H11="",H10,H11),INDEX(女子,,21),0),2)
&amp;INDEX({"①","②","③"},INDEX(女子,MATCH(1&amp;IF(H11="",H10,H11),INDEX(女子,,21),0),5)),"")</f>
        <v/>
      </c>
      <c r="J11" s="23" t="str">
        <f t="shared" ref="J11:J40" si="2">IF(I11&lt;&gt;"",INDEX(参加校,MATCH($C$4,INDEX(参加校,,2),0),4),"")</f>
        <v/>
      </c>
      <c r="K11" s="19">
        <v>1</v>
      </c>
      <c r="L11" s="24" t="str" cm="1">
        <f t="array" ref="L11">IFERROR(INDEX(女子,MATCH(IF(K11="",K10,K11),INDEX(女子,,10),0),2)&amp;
INDEX({"①","②","③"},INDEX(女子,MATCH(IF(K11="",K10,K11),INDEX(女子,,10),0),5)),"")</f>
        <v/>
      </c>
      <c r="M11" s="25" t="str">
        <f t="shared" ref="M11:M25" si="3">IF(L11&lt;&gt;"",INDEX(参加校,MATCH($C$4,INDEX(参加校,,2),0),4),"")</f>
        <v/>
      </c>
    </row>
    <row r="12" spans="1:13" ht="13.5" customHeight="1" x14ac:dyDescent="0.4">
      <c r="A12" s="86"/>
      <c r="B12" s="26" t="str" cm="1">
        <f t="array" ref="B12">IFERROR(INDEX(男子,MATCH(2&amp;IF(A12="",A11,A12),INDEX(男子,,21),0),2)
&amp;INDEX({"①","②","③"},INDEX(男子,MATCH(2&amp;IF(A12="",A11,A12),INDEX(男子,,21),0),5)),"")</f>
        <v/>
      </c>
      <c r="C12" s="26" t="str">
        <f t="shared" si="0"/>
        <v/>
      </c>
      <c r="D12" s="18">
        <v>2</v>
      </c>
      <c r="E12" s="21" t="str" cm="1">
        <f t="array" ref="E12">IFERROR(INDEX(男子,MATCH(IF(D12="",D11,D12),INDEX(男子,,10),0),2)&amp;
INDEX({"①","②","③"},INDEX(男子,MATCH(IF(D12="",D11,D12),INDEX(男子,,10),0),5)),"")</f>
        <v/>
      </c>
      <c r="F12" s="22" t="str">
        <f t="shared" si="1"/>
        <v/>
      </c>
      <c r="H12" s="98"/>
      <c r="I12" s="28" t="str" cm="1">
        <f t="array" ref="I12">IFERROR(INDEX(女子,MATCH(2&amp;IF(H12="",H11,H12),INDEX(女子,,21),0),2)
&amp;INDEX({"①","②","③"},INDEX(女子,MATCH(2&amp;IF(H12="",H11,H12),INDEX(女子,,21),0),5)),"")</f>
        <v/>
      </c>
      <c r="J12" s="28" t="str">
        <f t="shared" si="2"/>
        <v/>
      </c>
      <c r="K12" s="19">
        <v>2</v>
      </c>
      <c r="L12" s="24" t="str" cm="1">
        <f t="array" ref="L12">IFERROR(INDEX(女子,MATCH(IF(K12="",K11,K12),INDEX(女子,,10),0),2)&amp;
INDEX({"①","②","③"},INDEX(女子,MATCH(IF(K12="",K11,K12),INDEX(女子,,10),0),5)),"")</f>
        <v/>
      </c>
      <c r="M12" s="25" t="str">
        <f t="shared" si="3"/>
        <v/>
      </c>
    </row>
    <row r="13" spans="1:13" ht="13.5" customHeight="1" x14ac:dyDescent="0.4">
      <c r="A13" s="85">
        <v>2</v>
      </c>
      <c r="B13" s="20" t="str" cm="1">
        <f t="array" ref="B13">IFERROR(INDEX(男子,MATCH(1&amp;IF(A13="",A12,A13),INDEX(男子,,21),0),2)
&amp;INDEX({"①","②","③"},INDEX(男子,MATCH(1&amp;IF(A13="",A12,A13),INDEX(男子,,21),0),5)),"")</f>
        <v/>
      </c>
      <c r="C13" s="20" t="str">
        <f t="shared" si="0"/>
        <v/>
      </c>
      <c r="D13" s="18">
        <v>3</v>
      </c>
      <c r="E13" s="21" t="str" cm="1">
        <f t="array" ref="E13">IFERROR(INDEX(男子,MATCH(IF(D13="",D12,D13),INDEX(男子,,10),0),2)&amp;
INDEX({"①","②","③"},INDEX(男子,MATCH(IF(D13="",D12,D13),INDEX(男子,,10),0),5)),"")</f>
        <v/>
      </c>
      <c r="F13" s="22" t="str">
        <f t="shared" si="1"/>
        <v/>
      </c>
      <c r="H13" s="97">
        <v>2</v>
      </c>
      <c r="I13" s="23" t="str" cm="1">
        <f t="array" ref="I13">IFERROR(INDEX(女子,MATCH(1&amp;IF(H13="",H12,H13),INDEX(女子,,21),0),2)
&amp;INDEX({"①","②","③"},INDEX(女子,MATCH(1&amp;IF(H13="",H12,H13),INDEX(女子,,21),0),5)),"")</f>
        <v/>
      </c>
      <c r="J13" s="23" t="str">
        <f t="shared" si="2"/>
        <v/>
      </c>
      <c r="K13" s="19">
        <v>3</v>
      </c>
      <c r="L13" s="24" t="str" cm="1">
        <f t="array" ref="L13">IFERROR(INDEX(女子,MATCH(IF(K13="",K12,K13),INDEX(女子,,10),0),2)&amp;
INDEX({"①","②","③"},INDEX(女子,MATCH(IF(K13="",K12,K13),INDEX(女子,,10),0),5)),"")</f>
        <v/>
      </c>
      <c r="M13" s="25" t="str">
        <f t="shared" si="3"/>
        <v/>
      </c>
    </row>
    <row r="14" spans="1:13" ht="13.5" customHeight="1" x14ac:dyDescent="0.4">
      <c r="A14" s="86"/>
      <c r="B14" s="26" t="str" cm="1">
        <f t="array" ref="B14">IFERROR(INDEX(男子,MATCH(2&amp;IF(A14="",A13,A14),INDEX(男子,,21),0),2)
&amp;INDEX({"①","②","③"},INDEX(男子,MATCH(2&amp;IF(A14="",A13,A14),INDEX(男子,,21),0),5)),"")</f>
        <v/>
      </c>
      <c r="C14" s="26" t="str">
        <f t="shared" si="0"/>
        <v/>
      </c>
      <c r="D14" s="18">
        <v>4</v>
      </c>
      <c r="E14" s="21" t="str" cm="1">
        <f t="array" ref="E14">IFERROR(INDEX(男子,MATCH(IF(D14="",D13,D14),INDEX(男子,,10),0),2)&amp;
INDEX({"①","②","③"},INDEX(男子,MATCH(IF(D14="",D13,D14),INDEX(男子,,10),0),5)),"")</f>
        <v/>
      </c>
      <c r="F14" s="22" t="str">
        <f t="shared" si="1"/>
        <v/>
      </c>
      <c r="H14" s="98"/>
      <c r="I14" s="28" t="str" cm="1">
        <f t="array" ref="I14">IFERROR(INDEX(女子,MATCH(2&amp;IF(H14="",H13,H14),INDEX(女子,,21),0),2)
&amp;INDEX({"①","②","③"},INDEX(女子,MATCH(2&amp;IF(H14="",H13,H14),INDEX(女子,,21),0),5)),"")</f>
        <v/>
      </c>
      <c r="J14" s="28" t="str">
        <f t="shared" si="2"/>
        <v/>
      </c>
      <c r="K14" s="19">
        <v>4</v>
      </c>
      <c r="L14" s="24" t="str" cm="1">
        <f t="array" ref="L14">IFERROR(INDEX(女子,MATCH(IF(K14="",K13,K14),INDEX(女子,,10),0),2)&amp;
INDEX({"①","②","③"},INDEX(女子,MATCH(IF(K14="",K13,K14),INDEX(女子,,10),0),5)),"")</f>
        <v/>
      </c>
      <c r="M14" s="25" t="str">
        <f t="shared" si="3"/>
        <v/>
      </c>
    </row>
    <row r="15" spans="1:13" ht="13.5" customHeight="1" x14ac:dyDescent="0.4">
      <c r="A15" s="85">
        <v>3</v>
      </c>
      <c r="B15" s="20" t="str" cm="1">
        <f t="array" ref="B15">IFERROR(INDEX(男子,MATCH(1&amp;IF(A15="",A14,A15),INDEX(男子,,21),0),2)
&amp;INDEX({"①","②","③"},INDEX(男子,MATCH(1&amp;IF(A15="",A14,A15),INDEX(男子,,21),0),5)),"")</f>
        <v/>
      </c>
      <c r="C15" s="20" t="str">
        <f t="shared" si="0"/>
        <v/>
      </c>
      <c r="D15" s="18">
        <v>5</v>
      </c>
      <c r="E15" s="21" t="str" cm="1">
        <f t="array" ref="E15">IFERROR(INDEX(男子,MATCH(IF(D15="",D14,D15),INDEX(男子,,10),0),2)&amp;
INDEX({"①","②","③"},INDEX(男子,MATCH(IF(D15="",D14,D15),INDEX(男子,,10),0),5)),"")</f>
        <v/>
      </c>
      <c r="F15" s="22" t="str">
        <f t="shared" si="1"/>
        <v/>
      </c>
      <c r="H15" s="97">
        <v>3</v>
      </c>
      <c r="I15" s="23" t="str" cm="1">
        <f t="array" ref="I15">IFERROR(INDEX(女子,MATCH(1&amp;IF(H15="",H14,H15),INDEX(女子,,21),0),2)
&amp;INDEX({"①","②","③"},INDEX(女子,MATCH(1&amp;IF(H15="",H14,H15),INDEX(女子,,21),0),5)),"")</f>
        <v/>
      </c>
      <c r="J15" s="23" t="str">
        <f t="shared" si="2"/>
        <v/>
      </c>
      <c r="K15" s="19">
        <v>5</v>
      </c>
      <c r="L15" s="24" t="str" cm="1">
        <f t="array" ref="L15">IFERROR(INDEX(女子,MATCH(IF(K15="",K14,K15),INDEX(女子,,10),0),2)&amp;
INDEX({"①","②","③"},INDEX(女子,MATCH(IF(K15="",K14,K15),INDEX(女子,,10),0),5)),"")</f>
        <v/>
      </c>
      <c r="M15" s="25" t="str">
        <f t="shared" si="3"/>
        <v/>
      </c>
    </row>
    <row r="16" spans="1:13" ht="13.5" customHeight="1" x14ac:dyDescent="0.4">
      <c r="A16" s="86"/>
      <c r="B16" s="26" t="str" cm="1">
        <f t="array" ref="B16">IFERROR(INDEX(男子,MATCH(2&amp;IF(A16="",A15,A16),INDEX(男子,,21),0),2)
&amp;INDEX({"①","②","③"},INDEX(男子,MATCH(2&amp;IF(A16="",A15,A16),INDEX(男子,,21),0),5)),"")</f>
        <v/>
      </c>
      <c r="C16" s="26" t="str">
        <f t="shared" si="0"/>
        <v/>
      </c>
      <c r="D16" s="18">
        <v>6</v>
      </c>
      <c r="E16" s="21" t="str" cm="1">
        <f t="array" ref="E16">IFERROR(INDEX(男子,MATCH(IF(D16="",D15,D16),INDEX(男子,,10),0),2)&amp;
INDEX({"①","②","③"},INDEX(男子,MATCH(IF(D16="",D15,D16),INDEX(男子,,10),0),5)),"")</f>
        <v/>
      </c>
      <c r="F16" s="22" t="str">
        <f t="shared" si="1"/>
        <v/>
      </c>
      <c r="H16" s="98"/>
      <c r="I16" s="28" t="str" cm="1">
        <f t="array" ref="I16">IFERROR(INDEX(女子,MATCH(2&amp;IF(H16="",H15,H16),INDEX(女子,,21),0),2)
&amp;INDEX({"①","②","③"},INDEX(女子,MATCH(2&amp;IF(H16="",H15,H16),INDEX(女子,,21),0),5)),"")</f>
        <v/>
      </c>
      <c r="J16" s="28" t="str">
        <f t="shared" si="2"/>
        <v/>
      </c>
      <c r="K16" s="19">
        <v>6</v>
      </c>
      <c r="L16" s="24" t="str" cm="1">
        <f t="array" ref="L16">IFERROR(INDEX(女子,MATCH(IF(K16="",K15,K16),INDEX(女子,,10),0),2)&amp;
INDEX({"①","②","③"},INDEX(女子,MATCH(IF(K16="",K15,K16),INDEX(女子,,10),0),5)),"")</f>
        <v/>
      </c>
      <c r="M16" s="25" t="str">
        <f t="shared" si="3"/>
        <v/>
      </c>
    </row>
    <row r="17" spans="1:13" ht="13.5" customHeight="1" x14ac:dyDescent="0.4">
      <c r="A17" s="85">
        <v>4</v>
      </c>
      <c r="B17" s="20" t="str" cm="1">
        <f t="array" ref="B17">IFERROR(INDEX(男子,MATCH(1&amp;IF(A17="",A16,A17),INDEX(男子,,21),0),2)
&amp;INDEX({"①","②","③"},INDEX(男子,MATCH(1&amp;IF(A17="",A16,A17),INDEX(男子,,21),0),5)),"")</f>
        <v/>
      </c>
      <c r="C17" s="20" t="str">
        <f t="shared" si="0"/>
        <v/>
      </c>
      <c r="D17" s="18">
        <v>7</v>
      </c>
      <c r="E17" s="21" t="str" cm="1">
        <f t="array" ref="E17">IFERROR(INDEX(男子,MATCH(IF(D17="",D16,D17),INDEX(男子,,10),0),2)&amp;
INDEX({"①","②","③"},INDEX(男子,MATCH(IF(D17="",D16,D17),INDEX(男子,,10),0),5)),"")</f>
        <v/>
      </c>
      <c r="F17" s="22" t="str">
        <f t="shared" si="1"/>
        <v/>
      </c>
      <c r="H17" s="97">
        <v>4</v>
      </c>
      <c r="I17" s="23" t="str" cm="1">
        <f t="array" ref="I17">IFERROR(INDEX(女子,MATCH(1&amp;IF(H17="",H16,H17),INDEX(女子,,21),0),2)
&amp;INDEX({"①","②","③"},INDEX(女子,MATCH(1&amp;IF(H17="",H16,H17),INDEX(女子,,21),0),5)),"")</f>
        <v/>
      </c>
      <c r="J17" s="23" t="str">
        <f t="shared" si="2"/>
        <v/>
      </c>
      <c r="K17" s="19">
        <v>7</v>
      </c>
      <c r="L17" s="24" t="str" cm="1">
        <f t="array" ref="L17">IFERROR(INDEX(女子,MATCH(IF(K17="",K16,K17),INDEX(女子,,10),0),2)&amp;
INDEX({"①","②","③"},INDEX(女子,MATCH(IF(K17="",K16,K17),INDEX(女子,,10),0),5)),"")</f>
        <v/>
      </c>
      <c r="M17" s="25" t="str">
        <f t="shared" si="3"/>
        <v/>
      </c>
    </row>
    <row r="18" spans="1:13" ht="13.5" customHeight="1" x14ac:dyDescent="0.4">
      <c r="A18" s="86"/>
      <c r="B18" s="26" t="str" cm="1">
        <f t="array" ref="B18">IFERROR(INDEX(男子,MATCH(2&amp;IF(A18="",A17,A18),INDEX(男子,,21),0),2)
&amp;INDEX({"①","②","③"},INDEX(男子,MATCH(2&amp;IF(A18="",A17,A18),INDEX(男子,,21),0),5)),"")</f>
        <v/>
      </c>
      <c r="C18" s="26" t="str">
        <f t="shared" si="0"/>
        <v/>
      </c>
      <c r="D18" s="18">
        <v>8</v>
      </c>
      <c r="E18" s="21" t="str" cm="1">
        <f t="array" ref="E18">IFERROR(INDEX(男子,MATCH(IF(D18="",D17,D18),INDEX(男子,,10),0),2)&amp;
INDEX({"①","②","③"},INDEX(男子,MATCH(IF(D18="",D17,D18),INDEX(男子,,10),0),5)),"")</f>
        <v/>
      </c>
      <c r="F18" s="22" t="str">
        <f t="shared" si="1"/>
        <v/>
      </c>
      <c r="H18" s="98"/>
      <c r="I18" s="28" t="str" cm="1">
        <f t="array" ref="I18">IFERROR(INDEX(女子,MATCH(2&amp;IF(H18="",H17,H18),INDEX(女子,,21),0),2)
&amp;INDEX({"①","②","③"},INDEX(女子,MATCH(2&amp;IF(H18="",H17,H18),INDEX(女子,,21),0),5)),"")</f>
        <v/>
      </c>
      <c r="J18" s="28" t="str">
        <f t="shared" si="2"/>
        <v/>
      </c>
      <c r="K18" s="19">
        <v>8</v>
      </c>
      <c r="L18" s="24" t="str" cm="1">
        <f t="array" ref="L18">IFERROR(INDEX(女子,MATCH(IF(K18="",K17,K18),INDEX(女子,,10),0),2)&amp;
INDEX({"①","②","③"},INDEX(女子,MATCH(IF(K18="",K17,K18),INDEX(女子,,10),0),5)),"")</f>
        <v/>
      </c>
      <c r="M18" s="25" t="str">
        <f t="shared" si="3"/>
        <v/>
      </c>
    </row>
    <row r="19" spans="1:13" ht="13.5" customHeight="1" x14ac:dyDescent="0.4">
      <c r="A19" s="85">
        <v>5</v>
      </c>
      <c r="B19" s="20" t="str" cm="1">
        <f t="array" ref="B19">IFERROR(INDEX(男子,MATCH(1&amp;IF(A19="",A14,A19),INDEX(男子,,21),0),2)
&amp;INDEX({"①","②","③"},INDEX(男子,MATCH(1&amp;IF(A19="",A14,A19),INDEX(男子,,21),0),5)),"")</f>
        <v/>
      </c>
      <c r="C19" s="20" t="str">
        <f t="shared" si="0"/>
        <v/>
      </c>
      <c r="D19" s="18">
        <v>9</v>
      </c>
      <c r="E19" s="21" t="str" cm="1">
        <f t="array" ref="E19">IFERROR(INDEX(男子,MATCH(IF(D19="",D14,D19),INDEX(男子,,10),0),2)&amp;
INDEX({"①","②","③"},INDEX(男子,MATCH(IF(D19="",D14,D19),INDEX(男子,,10),0),5)),"")</f>
        <v/>
      </c>
      <c r="F19" s="22" t="str">
        <f t="shared" si="1"/>
        <v/>
      </c>
      <c r="H19" s="97">
        <v>5</v>
      </c>
      <c r="I19" s="23" t="str" cm="1">
        <f t="array" ref="I19">IFERROR(INDEX(女子,MATCH(1&amp;IF(H19="",H14,H19),INDEX(女子,,21),0),2)
&amp;INDEX({"①","②","③"},INDEX(女子,MATCH(1&amp;IF(H19="",H14,H19),INDEX(女子,,21),0),5)),"")</f>
        <v/>
      </c>
      <c r="J19" s="23" t="str">
        <f t="shared" si="2"/>
        <v/>
      </c>
      <c r="K19" s="19">
        <v>9</v>
      </c>
      <c r="L19" s="24" t="str" cm="1">
        <f t="array" ref="L19">IFERROR(INDEX(女子,MATCH(IF(K19="",K14,K19),INDEX(女子,,10),0),2)&amp;
INDEX({"①","②","③"},INDEX(女子,MATCH(IF(K19="",K14,K19),INDEX(女子,,10),0),5)),"")</f>
        <v/>
      </c>
      <c r="M19" s="25" t="str">
        <f t="shared" si="3"/>
        <v/>
      </c>
    </row>
    <row r="20" spans="1:13" ht="13.5" customHeight="1" x14ac:dyDescent="0.4">
      <c r="A20" s="86"/>
      <c r="B20" s="26" t="str" cm="1">
        <f t="array" ref="B20">IFERROR(INDEX(男子,MATCH(2&amp;IF(A20="",A19,A20),INDEX(男子,,21),0),2)
&amp;INDEX({"①","②","③"},INDEX(男子,MATCH(2&amp;IF(A20="",A19,A20),INDEX(男子,,21),0),5)),"")</f>
        <v/>
      </c>
      <c r="C20" s="26" t="str">
        <f t="shared" si="0"/>
        <v/>
      </c>
      <c r="D20" s="18">
        <v>10</v>
      </c>
      <c r="E20" s="21" t="str" cm="1">
        <f t="array" ref="E20">IFERROR(INDEX(男子,MATCH(IF(D20="",D19,D20),INDEX(男子,,10),0),2)&amp;
INDEX({"①","②","③"},INDEX(男子,MATCH(IF(D20="",D19,D20),INDEX(男子,,10),0),5)),"")</f>
        <v/>
      </c>
      <c r="F20" s="22" t="str">
        <f t="shared" si="1"/>
        <v/>
      </c>
      <c r="H20" s="98"/>
      <c r="I20" s="28" t="str" cm="1">
        <f t="array" ref="I20">IFERROR(INDEX(女子,MATCH(2&amp;IF(H20="",H19,H20),INDEX(女子,,21),0),2)
&amp;INDEX({"①","②","③"},INDEX(女子,MATCH(2&amp;IF(H20="",H19,H20),INDEX(女子,,21),0),5)),"")</f>
        <v/>
      </c>
      <c r="J20" s="28" t="str">
        <f t="shared" si="2"/>
        <v/>
      </c>
      <c r="K20" s="19">
        <v>10</v>
      </c>
      <c r="L20" s="24" t="str" cm="1">
        <f t="array" ref="L20">IFERROR(INDEX(女子,MATCH(IF(K20="",K19,K20),INDEX(女子,,10),0),2)&amp;
INDEX({"①","②","③"},INDEX(女子,MATCH(IF(K20="",K19,K20),INDEX(女子,,10),0),5)),"")</f>
        <v/>
      </c>
      <c r="M20" s="25" t="str">
        <f t="shared" si="3"/>
        <v/>
      </c>
    </row>
    <row r="21" spans="1:13" ht="13.5" customHeight="1" x14ac:dyDescent="0.4">
      <c r="A21" s="85">
        <v>6</v>
      </c>
      <c r="B21" s="20" t="str" cm="1">
        <f t="array" ref="B21">IFERROR(INDEX(男子,MATCH(1&amp;IF(A21="",A20,A21),INDEX(男子,,21),0),2)
&amp;INDEX({"①","②","③"},INDEX(男子,MATCH(1&amp;IF(A21="",A20,A21),INDEX(男子,,21),0),5)),"")</f>
        <v/>
      </c>
      <c r="C21" s="20" t="str">
        <f t="shared" si="0"/>
        <v/>
      </c>
      <c r="D21" s="18">
        <v>11</v>
      </c>
      <c r="E21" s="21" t="str" cm="1">
        <f t="array" ref="E21">IFERROR(INDEX(男子,MATCH(IF(D21="",D20,D21),INDEX(男子,,10),0),2)&amp;
INDEX({"①","②","③"},INDEX(男子,MATCH(IF(D21="",D20,D21),INDEX(男子,,10),0),5)),"")</f>
        <v/>
      </c>
      <c r="F21" s="22" t="str">
        <f t="shared" si="1"/>
        <v/>
      </c>
      <c r="H21" s="97">
        <v>6</v>
      </c>
      <c r="I21" s="23" t="str" cm="1">
        <f t="array" ref="I21">IFERROR(INDEX(女子,MATCH(1&amp;IF(H21="",H20,H21),INDEX(女子,,21),0),2)
&amp;INDEX({"①","②","③"},INDEX(女子,MATCH(1&amp;IF(H21="",H20,H21),INDEX(女子,,21),0),5)),"")</f>
        <v/>
      </c>
      <c r="J21" s="23" t="str">
        <f t="shared" si="2"/>
        <v/>
      </c>
      <c r="K21" s="19">
        <v>11</v>
      </c>
      <c r="L21" s="24" t="str" cm="1">
        <f t="array" ref="L21">IFERROR(INDEX(女子,MATCH(IF(K21="",K20,K21),INDEX(女子,,10),0),2)&amp;
INDEX({"①","②","③"},INDEX(女子,MATCH(IF(K21="",K20,K21),INDEX(女子,,10),0),5)),"")</f>
        <v/>
      </c>
      <c r="M21" s="25" t="str">
        <f t="shared" si="3"/>
        <v/>
      </c>
    </row>
    <row r="22" spans="1:13" ht="13.5" customHeight="1" x14ac:dyDescent="0.4">
      <c r="A22" s="86"/>
      <c r="B22" s="26" t="str" cm="1">
        <f t="array" ref="B22">IFERROR(INDEX(男子,MATCH(2&amp;IF(A22="",A21,A22),INDEX(男子,,21),0),2)
&amp;INDEX({"①","②","③"},INDEX(男子,MATCH(2&amp;IF(A22="",A21,A22),INDEX(男子,,21),0),5)),"")</f>
        <v/>
      </c>
      <c r="C22" s="26" t="str">
        <f t="shared" si="0"/>
        <v/>
      </c>
      <c r="D22" s="18">
        <v>12</v>
      </c>
      <c r="E22" s="21" t="str" cm="1">
        <f t="array" ref="E22">IFERROR(INDEX(男子,MATCH(IF(D22="",D21,D22),INDEX(男子,,10),0),2)&amp;
INDEX({"①","②","③"},INDEX(男子,MATCH(IF(D22="",D21,D22),INDEX(男子,,10),0),5)),"")</f>
        <v/>
      </c>
      <c r="F22" s="22" t="str">
        <f t="shared" si="1"/>
        <v/>
      </c>
      <c r="H22" s="98"/>
      <c r="I22" s="28" t="str" cm="1">
        <f t="array" ref="I22">IFERROR(INDEX(女子,MATCH(2&amp;IF(H22="",H21,H22),INDEX(女子,,21),0),2)
&amp;INDEX({"①","②","③"},INDEX(女子,MATCH(2&amp;IF(H22="",H21,H22),INDEX(女子,,21),0),5)),"")</f>
        <v/>
      </c>
      <c r="J22" s="28" t="str">
        <f t="shared" si="2"/>
        <v/>
      </c>
      <c r="K22" s="19">
        <v>12</v>
      </c>
      <c r="L22" s="24" t="str" cm="1">
        <f t="array" ref="L22">IFERROR(INDEX(女子,MATCH(IF(K22="",K21,K22),INDEX(女子,,10),0),2)&amp;
INDEX({"①","②","③"},INDEX(女子,MATCH(IF(K22="",K21,K22),INDEX(女子,,10),0),5)),"")</f>
        <v/>
      </c>
      <c r="M22" s="25" t="str">
        <f t="shared" si="3"/>
        <v/>
      </c>
    </row>
    <row r="23" spans="1:13" ht="13.5" customHeight="1" x14ac:dyDescent="0.4">
      <c r="A23" s="85">
        <v>7</v>
      </c>
      <c r="B23" s="20" t="str" cm="1">
        <f t="array" ref="B23">IFERROR(INDEX(男子,MATCH(1&amp;IF(A23="",A18,A23),INDEX(男子,,21),0),2)
&amp;INDEX({"①","②","③"},INDEX(男子,MATCH(1&amp;IF(A23="",A18,A23),INDEX(男子,,21),0),5)),"")</f>
        <v/>
      </c>
      <c r="C23" s="20" t="str">
        <f t="shared" si="0"/>
        <v/>
      </c>
      <c r="D23" s="18">
        <v>13</v>
      </c>
      <c r="E23" s="21" t="str" cm="1">
        <f t="array" ref="E23">IFERROR(INDEX(男子,MATCH(IF(D23="",D18,D23),INDEX(男子,,10),0),2)&amp;
INDEX({"①","②","③"},INDEX(男子,MATCH(IF(D23="",D18,D23),INDEX(男子,,10),0),5)),"")</f>
        <v/>
      </c>
      <c r="F23" s="22" t="str">
        <f t="shared" si="1"/>
        <v/>
      </c>
      <c r="H23" s="97">
        <v>7</v>
      </c>
      <c r="I23" s="23" t="str" cm="1">
        <f t="array" ref="I23">IFERROR(INDEX(女子,MATCH(1&amp;IF(H23="",H18,H23),INDEX(女子,,21),0),2)
&amp;INDEX({"①","②","③"},INDEX(女子,MATCH(1&amp;IF(H23="",H18,H23),INDEX(女子,,21),0),5)),"")</f>
        <v/>
      </c>
      <c r="J23" s="23" t="str">
        <f t="shared" si="2"/>
        <v/>
      </c>
      <c r="K23" s="19">
        <v>13</v>
      </c>
      <c r="L23" s="24" t="str" cm="1">
        <f t="array" ref="L23">IFERROR(INDEX(女子,MATCH(IF(K23="",K18,K23),INDEX(女子,,10),0),2)&amp;
INDEX({"①","②","③"},INDEX(女子,MATCH(IF(K23="",K18,K23),INDEX(女子,,10),0),5)),"")</f>
        <v/>
      </c>
      <c r="M23" s="25" t="str">
        <f t="shared" si="3"/>
        <v/>
      </c>
    </row>
    <row r="24" spans="1:13" ht="13.5" customHeight="1" x14ac:dyDescent="0.4">
      <c r="A24" s="86"/>
      <c r="B24" s="26" t="str" cm="1">
        <f t="array" ref="B24">IFERROR(INDEX(男子,MATCH(2&amp;IF(A24="",A23,A24),INDEX(男子,,21),0),2)
&amp;INDEX({"①","②","③"},INDEX(男子,MATCH(2&amp;IF(A24="",A23,A24),INDEX(男子,,21),0),5)),"")</f>
        <v/>
      </c>
      <c r="C24" s="26" t="str">
        <f t="shared" si="0"/>
        <v/>
      </c>
      <c r="D24" s="18">
        <v>14</v>
      </c>
      <c r="E24" s="21" t="str" cm="1">
        <f t="array" ref="E24">IFERROR(INDEX(男子,MATCH(IF(D24="",D23,D24),INDEX(男子,,10),0),2)&amp;
INDEX({"①","②","③"},INDEX(男子,MATCH(IF(D24="",D23,D24),INDEX(男子,,10),0),5)),"")</f>
        <v/>
      </c>
      <c r="F24" s="22" t="str">
        <f t="shared" si="1"/>
        <v/>
      </c>
      <c r="H24" s="98"/>
      <c r="I24" s="28" t="str" cm="1">
        <f t="array" ref="I24">IFERROR(INDEX(女子,MATCH(2&amp;IF(H24="",H23,H24),INDEX(女子,,21),0),2)
&amp;INDEX({"①","②","③"},INDEX(女子,MATCH(2&amp;IF(H24="",H23,H24),INDEX(女子,,21),0),5)),"")</f>
        <v/>
      </c>
      <c r="J24" s="28" t="str">
        <f t="shared" si="2"/>
        <v/>
      </c>
      <c r="K24" s="19">
        <v>14</v>
      </c>
      <c r="L24" s="24" t="str" cm="1">
        <f t="array" ref="L24">IFERROR(INDEX(女子,MATCH(IF(K24="",K23,K24),INDEX(女子,,10),0),2)&amp;
INDEX({"①","②","③"},INDEX(女子,MATCH(IF(K24="",K23,K24),INDEX(女子,,10),0),5)),"")</f>
        <v/>
      </c>
      <c r="M24" s="25" t="str">
        <f t="shared" si="3"/>
        <v/>
      </c>
    </row>
    <row r="25" spans="1:13" ht="13.5" customHeight="1" thickBot="1" x14ac:dyDescent="0.45">
      <c r="A25" s="85">
        <v>8</v>
      </c>
      <c r="B25" s="20" t="str" cm="1">
        <f t="array" ref="B25">IFERROR(INDEX(男子,MATCH(1&amp;IF(A25="",A24,A25),INDEX(男子,,21),0),2)
&amp;INDEX({"①","②","③"},INDEX(男子,MATCH(1&amp;IF(A25="",A24,A25),INDEX(男子,,21),0),5)),"")</f>
        <v/>
      </c>
      <c r="C25" s="20" t="str">
        <f t="shared" si="0"/>
        <v/>
      </c>
      <c r="D25" s="29">
        <v>15</v>
      </c>
      <c r="E25" s="30" t="str" cm="1">
        <f t="array" ref="E25">IFERROR(INDEX(男子,MATCH(IF(D25="",D24,D25),INDEX(男子,,10),0),2)&amp;
INDEX({"①","②","③"},INDEX(男子,MATCH(IF(D25="",D24,D25),INDEX(男子,,10),0),5)),"")</f>
        <v/>
      </c>
      <c r="F25" s="31" t="str">
        <f t="shared" si="1"/>
        <v/>
      </c>
      <c r="H25" s="97">
        <v>8</v>
      </c>
      <c r="I25" s="23" t="str" cm="1">
        <f t="array" ref="I25">IFERROR(INDEX(女子,MATCH(1&amp;IF(H25="",H24,H25),INDEX(女子,,21),0),2)
&amp;INDEX({"①","②","③"},INDEX(女子,MATCH(1&amp;IF(H25="",H24,H25),INDEX(女子,,21),0),5)),"")</f>
        <v/>
      </c>
      <c r="J25" s="23" t="str">
        <f t="shared" si="2"/>
        <v/>
      </c>
      <c r="K25" s="32">
        <v>15</v>
      </c>
      <c r="L25" s="33" t="str" cm="1">
        <f t="array" ref="L25">IFERROR(INDEX(女子,MATCH(IF(K25="",K24,K25),INDEX(女子,,10),0),2)&amp;
INDEX({"①","②","③"},INDEX(女子,MATCH(IF(K25="",K24,K25),INDEX(女子,,10),0),5)),"")</f>
        <v/>
      </c>
      <c r="M25" s="34" t="str">
        <f t="shared" si="3"/>
        <v/>
      </c>
    </row>
    <row r="26" spans="1:13" ht="13.5" customHeight="1" x14ac:dyDescent="0.4">
      <c r="A26" s="86"/>
      <c r="B26" s="26" t="str" cm="1">
        <f t="array" ref="B26">IFERROR(INDEX(男子,MATCH(2&amp;IF(A26="",A25,A26),INDEX(男子,,21),0),2)
&amp;INDEX({"①","②","③"},INDEX(男子,MATCH(2&amp;IF(A26="",A25,A26),INDEX(男子,,21),0),5)),"")</f>
        <v/>
      </c>
      <c r="C26" s="26" t="str">
        <f t="shared" si="0"/>
        <v/>
      </c>
      <c r="D26" s="81" t="s">
        <v>39</v>
      </c>
      <c r="E26" s="82"/>
      <c r="F26" s="83"/>
      <c r="H26" s="98"/>
      <c r="I26" s="28" t="str" cm="1">
        <f t="array" ref="I26">IFERROR(INDEX(女子,MATCH(2&amp;IF(H26="",H25,H26),INDEX(女子,,21),0),2)
&amp;INDEX({"①","②","③"},INDEX(女子,MATCH(2&amp;IF(H26="",H25,H26),INDEX(女子,,21),0),5)),"")</f>
        <v/>
      </c>
      <c r="J26" s="28" t="str">
        <f t="shared" si="2"/>
        <v/>
      </c>
      <c r="K26" s="92" t="s">
        <v>103</v>
      </c>
      <c r="L26" s="93"/>
      <c r="M26" s="94"/>
    </row>
    <row r="27" spans="1:13" ht="13.5" customHeight="1" x14ac:dyDescent="0.4">
      <c r="A27" s="85">
        <v>9</v>
      </c>
      <c r="B27" s="20" t="str" cm="1">
        <f t="array" ref="B27">IFERROR(INDEX(男子,MATCH(1&amp;IF(A27="",A24,A27),INDEX(男子,,21),0),2)
&amp;INDEX({"①","②","③"},INDEX(男子,MATCH(1&amp;IF(A27="",A24,A27),INDEX(男子,,21),0),5)),"")</f>
        <v/>
      </c>
      <c r="C27" s="20" t="str">
        <f t="shared" si="0"/>
        <v/>
      </c>
      <c r="D27" s="18" t="s">
        <v>20</v>
      </c>
      <c r="E27" s="58" t="s">
        <v>21</v>
      </c>
      <c r="F27" s="62" t="s">
        <v>104</v>
      </c>
      <c r="H27" s="97">
        <v>9</v>
      </c>
      <c r="I27" s="23" t="str" cm="1">
        <f t="array" ref="I27">IFERROR(INDEX(女子,MATCH(1&amp;IF(H27="",H24,H27),INDEX(女子,,21),0),2)
&amp;INDEX({"①","②","③"},INDEX(女子,MATCH(1&amp;IF(H27="",H24,H27),INDEX(女子,,21),0),5)),"")</f>
        <v/>
      </c>
      <c r="J27" s="23" t="str">
        <f t="shared" si="2"/>
        <v/>
      </c>
      <c r="K27" s="19" t="s">
        <v>20</v>
      </c>
      <c r="L27" s="24" t="s">
        <v>21</v>
      </c>
      <c r="M27" s="38" t="s">
        <v>104</v>
      </c>
    </row>
    <row r="28" spans="1:13" ht="13.5" customHeight="1" x14ac:dyDescent="0.4">
      <c r="A28" s="86"/>
      <c r="B28" s="26" t="str" cm="1">
        <f t="array" ref="B28">IFERROR(INDEX(男子,MATCH(2&amp;IF(A28="",A27,A28),INDEX(男子,,21),0),2)
&amp;INDEX({"①","②","③"},INDEX(男子,MATCH(2&amp;IF(A28="",A27,A28),INDEX(男子,,21),0),5)),"")</f>
        <v/>
      </c>
      <c r="C28" s="26" t="str">
        <f t="shared" si="0"/>
        <v/>
      </c>
      <c r="D28" s="18">
        <v>1</v>
      </c>
      <c r="E28" s="21" t="str" cm="1">
        <f t="array" ref="E28">IFERROR(INDEX(男子,MATCH(IF(D28="",D27,D28),INDEX(男子,,11),0),2)&amp;
INDEX({"①","②","③"},INDEX(男子,MATCH(IF(D28="",D27,D28),INDEX(男子,,11),0),5)),"")</f>
        <v/>
      </c>
      <c r="F28" s="22" t="str">
        <f t="shared" ref="F28:F42" si="4">IF(E28&lt;&gt;"",INDEX(参加校,MATCH($C$4,INDEX(参加校,,2),0),4),"")</f>
        <v/>
      </c>
      <c r="H28" s="98"/>
      <c r="I28" s="28" t="str" cm="1">
        <f t="array" ref="I28">IFERROR(INDEX(女子,MATCH(2&amp;IF(H28="",H27,H28),INDEX(女子,,21),0),2)
&amp;INDEX({"①","②","③"},INDEX(女子,MATCH(2&amp;IF(H28="",H27,H28),INDEX(女子,,21),0),5)),"")</f>
        <v/>
      </c>
      <c r="J28" s="28" t="str">
        <f t="shared" si="2"/>
        <v/>
      </c>
      <c r="K28" s="19">
        <v>1</v>
      </c>
      <c r="L28" s="24" t="str" cm="1">
        <f t="array" ref="L28">IFERROR(INDEX(女子,MATCH(IF(K28="",K27,K28),INDEX(女子,,11),0),2)&amp;
INDEX({"①","②","③"},INDEX(女子,MATCH(IF(K28="",K27,K28),INDEX(女子,,11),0),5)),"")</f>
        <v/>
      </c>
      <c r="M28" s="25" t="str">
        <f t="shared" ref="M28:M42" si="5">IF(L28&lt;&gt;"",INDEX(参加校,MATCH($C$4,INDEX(参加校,,2),0),4),"")</f>
        <v/>
      </c>
    </row>
    <row r="29" spans="1:13" ht="13.5" customHeight="1" x14ac:dyDescent="0.4">
      <c r="A29" s="85">
        <v>10</v>
      </c>
      <c r="B29" s="20" t="str" cm="1">
        <f t="array" ref="B29">IFERROR(INDEX(男子,MATCH(1&amp;IF(A29="",A28,A29),INDEX(男子,,21),0),2)
&amp;INDEX({"①","②","③"},INDEX(男子,MATCH(1&amp;IF(A29="",A28,A29),INDEX(男子,,21),0),5)),"")</f>
        <v/>
      </c>
      <c r="C29" s="20" t="str">
        <f t="shared" si="0"/>
        <v/>
      </c>
      <c r="D29" s="18">
        <v>2</v>
      </c>
      <c r="E29" s="21" t="str" cm="1">
        <f t="array" ref="E29">IFERROR(INDEX(男子,MATCH(IF(D29="",D28,D29),INDEX(男子,,11),0),2)&amp;
INDEX({"①","②","③"},INDEX(男子,MATCH(IF(D29="",D28,D29),INDEX(男子,,11),0),5)),"")</f>
        <v/>
      </c>
      <c r="F29" s="22" t="str">
        <f t="shared" si="4"/>
        <v/>
      </c>
      <c r="H29" s="97">
        <v>10</v>
      </c>
      <c r="I29" s="23" t="str" cm="1">
        <f t="array" ref="I29">IFERROR(INDEX(女子,MATCH(1&amp;IF(H29="",H28,H29),INDEX(女子,,21),0),2)
&amp;INDEX({"①","②","③"},INDEX(女子,MATCH(1&amp;IF(H29="",H28,H29),INDEX(女子,,21),0),5)),"")</f>
        <v/>
      </c>
      <c r="J29" s="23" t="str">
        <f t="shared" si="2"/>
        <v/>
      </c>
      <c r="K29" s="19">
        <v>2</v>
      </c>
      <c r="L29" s="24" t="str" cm="1">
        <f t="array" ref="L29">IFERROR(INDEX(女子,MATCH(IF(K29="",K28,K29),INDEX(女子,,11),0),2)&amp;
INDEX({"①","②","③"},INDEX(女子,MATCH(IF(K29="",K28,K29),INDEX(女子,,11),0),5)),"")</f>
        <v/>
      </c>
      <c r="M29" s="25" t="str">
        <f t="shared" si="5"/>
        <v/>
      </c>
    </row>
    <row r="30" spans="1:13" ht="13.5" customHeight="1" x14ac:dyDescent="0.4">
      <c r="A30" s="86"/>
      <c r="B30" s="26" t="str" cm="1">
        <f t="array" ref="B30">IFERROR(INDEX(男子,MATCH(2&amp;IF(A30="",A29,A30),INDEX(男子,,21),0),2)
&amp;INDEX({"①","②","③"},INDEX(男子,MATCH(2&amp;IF(A30="",A29,A30),INDEX(男子,,21),0),5)),"")</f>
        <v/>
      </c>
      <c r="C30" s="26" t="str">
        <f t="shared" si="0"/>
        <v/>
      </c>
      <c r="D30" s="18">
        <v>3</v>
      </c>
      <c r="E30" s="21" t="str" cm="1">
        <f t="array" ref="E30">IFERROR(INDEX(男子,MATCH(IF(D30="",D29,D30),INDEX(男子,,11),0),2)&amp;
INDEX({"①","②","③"},INDEX(男子,MATCH(IF(D30="",D29,D30),INDEX(男子,,11),0),5)),"")</f>
        <v/>
      </c>
      <c r="F30" s="22" t="str">
        <f t="shared" si="4"/>
        <v/>
      </c>
      <c r="H30" s="98"/>
      <c r="I30" s="28" t="str" cm="1">
        <f t="array" ref="I30">IFERROR(INDEX(女子,MATCH(2&amp;IF(H30="",H29,H30),INDEX(女子,,21),0),2)
&amp;INDEX({"①","②","③"},INDEX(女子,MATCH(2&amp;IF(H30="",H29,H30),INDEX(女子,,21),0),5)),"")</f>
        <v/>
      </c>
      <c r="J30" s="28" t="str">
        <f t="shared" si="2"/>
        <v/>
      </c>
      <c r="K30" s="19">
        <v>3</v>
      </c>
      <c r="L30" s="24" t="str" cm="1">
        <f t="array" ref="L30">IFERROR(INDEX(女子,MATCH(IF(K30="",K29,K30),INDEX(女子,,11),0),2)&amp;
INDEX({"①","②","③"},INDEX(女子,MATCH(IF(K30="",K29,K30),INDEX(女子,,11),0),5)),"")</f>
        <v/>
      </c>
      <c r="M30" s="25" t="str">
        <f t="shared" si="5"/>
        <v/>
      </c>
    </row>
    <row r="31" spans="1:13" ht="13.5" customHeight="1" x14ac:dyDescent="0.4">
      <c r="A31" s="85">
        <v>11</v>
      </c>
      <c r="B31" s="20" t="str" cm="1">
        <f t="array" ref="B31">IFERROR(INDEX(男子,MATCH(1&amp;IF(A31="",A30,A31),INDEX(男子,,21),0),2)
&amp;INDEX({"①","②","③"},INDEX(男子,MATCH(1&amp;IF(A31="",A30,A31),INDEX(男子,,21),0),5)),"")</f>
        <v/>
      </c>
      <c r="C31" s="20" t="str">
        <f t="shared" si="0"/>
        <v/>
      </c>
      <c r="D31" s="18">
        <v>4</v>
      </c>
      <c r="E31" s="21" t="str" cm="1">
        <f t="array" ref="E31">IFERROR(INDEX(男子,MATCH(IF(D31="",D30,D31),INDEX(男子,,11),0),2)&amp;
INDEX({"①","②","③"},INDEX(男子,MATCH(IF(D31="",D30,D31),INDEX(男子,,11),0),5)),"")</f>
        <v/>
      </c>
      <c r="F31" s="22" t="str">
        <f t="shared" si="4"/>
        <v/>
      </c>
      <c r="H31" s="97">
        <v>11</v>
      </c>
      <c r="I31" s="23" t="str" cm="1">
        <f t="array" ref="I31">IFERROR(INDEX(女子,MATCH(1&amp;IF(H31="",H30,H31),INDEX(女子,,21),0),2)
&amp;INDEX({"①","②","③"},INDEX(女子,MATCH(1&amp;IF(H31="",H30,H31),INDEX(女子,,21),0),5)),"")</f>
        <v/>
      </c>
      <c r="J31" s="23" t="str">
        <f t="shared" si="2"/>
        <v/>
      </c>
      <c r="K31" s="19">
        <v>4</v>
      </c>
      <c r="L31" s="24" t="str" cm="1">
        <f t="array" ref="L31">IFERROR(INDEX(女子,MATCH(IF(K31="",K30,K31),INDEX(女子,,11),0),2)&amp;
INDEX({"①","②","③"},INDEX(女子,MATCH(IF(K31="",K30,K31),INDEX(女子,,11),0),5)),"")</f>
        <v/>
      </c>
      <c r="M31" s="25" t="str">
        <f t="shared" si="5"/>
        <v/>
      </c>
    </row>
    <row r="32" spans="1:13" ht="13.5" customHeight="1" x14ac:dyDescent="0.4">
      <c r="A32" s="86"/>
      <c r="B32" s="26" t="str" cm="1">
        <f t="array" ref="B32">IFERROR(INDEX(男子,MATCH(2&amp;IF(A32="",A31,A32),INDEX(男子,,21),0),2)
&amp;INDEX({"①","②","③"},INDEX(男子,MATCH(2&amp;IF(A32="",A31,A32),INDEX(男子,,21),0),5)),"")</f>
        <v/>
      </c>
      <c r="C32" s="26" t="str">
        <f t="shared" si="0"/>
        <v/>
      </c>
      <c r="D32" s="18">
        <v>5</v>
      </c>
      <c r="E32" s="21" t="str" cm="1">
        <f t="array" ref="E32">IFERROR(INDEX(男子,MATCH(IF(D32="",D31,D32),INDEX(男子,,11),0),2)&amp;
INDEX({"①","②","③"},INDEX(男子,MATCH(IF(D32="",D31,D32),INDEX(男子,,11),0),5)),"")</f>
        <v/>
      </c>
      <c r="F32" s="22" t="str">
        <f t="shared" si="4"/>
        <v/>
      </c>
      <c r="H32" s="98"/>
      <c r="I32" s="28" t="str" cm="1">
        <f t="array" ref="I32">IFERROR(INDEX(女子,MATCH(2&amp;IF(H32="",H31,H32),INDEX(女子,,21),0),2)
&amp;INDEX({"①","②","③"},INDEX(女子,MATCH(2&amp;IF(H32="",H31,H32),INDEX(女子,,21),0),5)),"")</f>
        <v/>
      </c>
      <c r="J32" s="28" t="str">
        <f t="shared" si="2"/>
        <v/>
      </c>
      <c r="K32" s="19">
        <v>5</v>
      </c>
      <c r="L32" s="24" t="str" cm="1">
        <f t="array" ref="L32">IFERROR(INDEX(女子,MATCH(IF(K32="",K31,K32),INDEX(女子,,11),0),2)&amp;
INDEX({"①","②","③"},INDEX(女子,MATCH(IF(K32="",K31,K32),INDEX(女子,,11),0),5)),"")</f>
        <v/>
      </c>
      <c r="M32" s="25" t="str">
        <f t="shared" si="5"/>
        <v/>
      </c>
    </row>
    <row r="33" spans="1:13" ht="13.5" customHeight="1" x14ac:dyDescent="0.4">
      <c r="A33" s="85">
        <v>12</v>
      </c>
      <c r="B33" s="20" t="str" cm="1">
        <f t="array" ref="B33">IFERROR(INDEX(男子,MATCH(1&amp;IF(A33="",A32,A33),INDEX(男子,,21),0),2)
&amp;INDEX({"①","②","③"},INDEX(男子,MATCH(1&amp;IF(A33="",A32,A33),INDEX(男子,,21),0),5)),"")</f>
        <v/>
      </c>
      <c r="C33" s="20" t="str">
        <f t="shared" si="0"/>
        <v/>
      </c>
      <c r="D33" s="18">
        <v>6</v>
      </c>
      <c r="E33" s="21" t="str" cm="1">
        <f t="array" ref="E33">IFERROR(INDEX(男子,MATCH(IF(D33="",D32,D33),INDEX(男子,,11),0),2)&amp;
INDEX({"①","②","③"},INDEX(男子,MATCH(IF(D33="",D32,D33),INDEX(男子,,11),0),5)),"")</f>
        <v/>
      </c>
      <c r="F33" s="22" t="str">
        <f t="shared" si="4"/>
        <v/>
      </c>
      <c r="H33" s="97">
        <v>12</v>
      </c>
      <c r="I33" s="23" t="str" cm="1">
        <f t="array" ref="I33">IFERROR(INDEX(女子,MATCH(1&amp;IF(H33="",H32,H33),INDEX(女子,,21),0),2)
&amp;INDEX({"①","②","③"},INDEX(女子,MATCH(1&amp;IF(H33="",H32,H33),INDEX(女子,,21),0),5)),"")</f>
        <v/>
      </c>
      <c r="J33" s="23" t="str">
        <f t="shared" si="2"/>
        <v/>
      </c>
      <c r="K33" s="19">
        <v>6</v>
      </c>
      <c r="L33" s="24" t="str" cm="1">
        <f t="array" ref="L33">IFERROR(INDEX(女子,MATCH(IF(K33="",K32,K33),INDEX(女子,,11),0),2)&amp;
INDEX({"①","②","③"},INDEX(女子,MATCH(IF(K33="",K32,K33),INDEX(女子,,11),0),5)),"")</f>
        <v/>
      </c>
      <c r="M33" s="25" t="str">
        <f t="shared" si="5"/>
        <v/>
      </c>
    </row>
    <row r="34" spans="1:13" ht="13.5" customHeight="1" x14ac:dyDescent="0.4">
      <c r="A34" s="86"/>
      <c r="B34" s="26" t="str" cm="1">
        <f t="array" ref="B34">IFERROR(INDEX(男子,MATCH(2&amp;IF(A34="",A33,A34),INDEX(男子,,21),0),2)
&amp;INDEX({"①","②","③"},INDEX(男子,MATCH(2&amp;IF(A34="",A33,A34),INDEX(男子,,21),0),5)),"")</f>
        <v/>
      </c>
      <c r="C34" s="26" t="str">
        <f t="shared" si="0"/>
        <v/>
      </c>
      <c r="D34" s="18">
        <v>7</v>
      </c>
      <c r="E34" s="21" t="str" cm="1">
        <f t="array" ref="E34">IFERROR(INDEX(男子,MATCH(IF(D34="",D33,D34),INDEX(男子,,11),0),2)&amp;
INDEX({"①","②","③"},INDEX(男子,MATCH(IF(D34="",D33,D34),INDEX(男子,,11),0),5)),"")</f>
        <v/>
      </c>
      <c r="F34" s="22" t="str">
        <f t="shared" si="4"/>
        <v/>
      </c>
      <c r="H34" s="98"/>
      <c r="I34" s="28" t="str" cm="1">
        <f t="array" ref="I34">IFERROR(INDEX(女子,MATCH(2&amp;IF(H34="",H33,H34),INDEX(女子,,21),0),2)
&amp;INDEX({"①","②","③"},INDEX(女子,MATCH(2&amp;IF(H34="",H33,H34),INDEX(女子,,21),0),5)),"")</f>
        <v/>
      </c>
      <c r="J34" s="28" t="str">
        <f t="shared" si="2"/>
        <v/>
      </c>
      <c r="K34" s="19">
        <v>7</v>
      </c>
      <c r="L34" s="24" t="str" cm="1">
        <f t="array" ref="L34">IFERROR(INDEX(女子,MATCH(IF(K34="",K33,K34),INDEX(女子,,11),0),2)&amp;
INDEX({"①","②","③"},INDEX(女子,MATCH(IF(K34="",K33,K34),INDEX(女子,,11),0),5)),"")</f>
        <v/>
      </c>
      <c r="M34" s="25" t="str">
        <f t="shared" si="5"/>
        <v/>
      </c>
    </row>
    <row r="35" spans="1:13" ht="13.5" customHeight="1" x14ac:dyDescent="0.4">
      <c r="A35" s="85">
        <v>13</v>
      </c>
      <c r="B35" s="20" t="str" cm="1">
        <f t="array" ref="B35">IFERROR(INDEX(男子,MATCH(1&amp;IF(A35="",A34,A35),INDEX(男子,,21),0),2)
&amp;INDEX({"①","②","③"},INDEX(男子,MATCH(1&amp;IF(A35="",A34,A35),INDEX(男子,,21),0),5)),"")</f>
        <v/>
      </c>
      <c r="C35" s="20" t="str">
        <f t="shared" si="0"/>
        <v/>
      </c>
      <c r="D35" s="18">
        <v>8</v>
      </c>
      <c r="E35" s="21" t="str" cm="1">
        <f t="array" ref="E35">IFERROR(INDEX(男子,MATCH(IF(D35="",D34,D35),INDEX(男子,,11),0),2)&amp;
INDEX({"①","②","③"},INDEX(男子,MATCH(IF(D35="",D34,D35),INDEX(男子,,11),0),5)),"")</f>
        <v/>
      </c>
      <c r="F35" s="22" t="str">
        <f t="shared" si="4"/>
        <v/>
      </c>
      <c r="H35" s="97">
        <v>13</v>
      </c>
      <c r="I35" s="23" t="str" cm="1">
        <f t="array" ref="I35">IFERROR(INDEX(女子,MATCH(1&amp;IF(H35="",H34,H35),INDEX(女子,,21),0),2)
&amp;INDEX({"①","②","③"},INDEX(女子,MATCH(1&amp;IF(H35="",H34,H35),INDEX(女子,,21),0),5)),"")</f>
        <v/>
      </c>
      <c r="J35" s="23" t="str">
        <f t="shared" si="2"/>
        <v/>
      </c>
      <c r="K35" s="19">
        <v>8</v>
      </c>
      <c r="L35" s="24" t="str" cm="1">
        <f t="array" ref="L35">IFERROR(INDEX(女子,MATCH(IF(K35="",K34,K35),INDEX(女子,,11),0),2)&amp;
INDEX({"①","②","③"},INDEX(女子,MATCH(IF(K35="",K34,K35),INDEX(女子,,11),0),5)),"")</f>
        <v/>
      </c>
      <c r="M35" s="25" t="str">
        <f t="shared" si="5"/>
        <v/>
      </c>
    </row>
    <row r="36" spans="1:13" ht="13.5" customHeight="1" x14ac:dyDescent="0.4">
      <c r="A36" s="86"/>
      <c r="B36" s="26" t="str" cm="1">
        <f t="array" ref="B36">IFERROR(INDEX(男子,MATCH(2&amp;IF(A36="",A35,A36),INDEX(男子,,21),0),2)
&amp;INDEX({"①","②","③"},INDEX(男子,MATCH(2&amp;IF(A36="",A35,A36),INDEX(男子,,21),0),5)),"")</f>
        <v/>
      </c>
      <c r="C36" s="26" t="str">
        <f t="shared" si="0"/>
        <v/>
      </c>
      <c r="D36" s="18">
        <v>9</v>
      </c>
      <c r="E36" s="21" t="str" cm="1">
        <f t="array" ref="E36">IFERROR(INDEX(男子,MATCH(IF(D36="",D35,D36),INDEX(男子,,11),0),2)&amp;
INDEX({"①","②","③"},INDEX(男子,MATCH(IF(D36="",D35,D36),INDEX(男子,,11),0),5)),"")</f>
        <v/>
      </c>
      <c r="F36" s="22" t="str">
        <f t="shared" si="4"/>
        <v/>
      </c>
      <c r="H36" s="98"/>
      <c r="I36" s="28" t="str" cm="1">
        <f t="array" ref="I36">IFERROR(INDEX(女子,MATCH(2&amp;IF(H36="",H35,H36),INDEX(女子,,21),0),2)
&amp;INDEX({"①","②","③"},INDEX(女子,MATCH(2&amp;IF(H36="",H35,H36),INDEX(女子,,21),0),5)),"")</f>
        <v/>
      </c>
      <c r="J36" s="28" t="str">
        <f t="shared" si="2"/>
        <v/>
      </c>
      <c r="K36" s="19">
        <v>9</v>
      </c>
      <c r="L36" s="24" t="str" cm="1">
        <f t="array" ref="L36">IFERROR(INDEX(女子,MATCH(IF(K36="",K35,K36),INDEX(女子,,11),0),2)&amp;
INDEX({"①","②","③"},INDEX(女子,MATCH(IF(K36="",K35,K36),INDEX(女子,,11),0),5)),"")</f>
        <v/>
      </c>
      <c r="M36" s="25" t="str">
        <f t="shared" si="5"/>
        <v/>
      </c>
    </row>
    <row r="37" spans="1:13" ht="13.5" customHeight="1" x14ac:dyDescent="0.4">
      <c r="A37" s="85">
        <v>14</v>
      </c>
      <c r="B37" s="20" t="str" cm="1">
        <f t="array" ref="B37">IFERROR(INDEX(男子,MATCH(1&amp;IF(A37="",A36,A37),INDEX(男子,,21),0),2)
&amp;INDEX({"①","②","③"},INDEX(男子,MATCH(1&amp;IF(A37="",A36,A37),INDEX(男子,,21),0),5)),"")</f>
        <v/>
      </c>
      <c r="C37" s="20" t="str">
        <f t="shared" si="0"/>
        <v/>
      </c>
      <c r="D37" s="18">
        <v>10</v>
      </c>
      <c r="E37" s="21" t="str" cm="1">
        <f t="array" ref="E37">IFERROR(INDEX(男子,MATCH(IF(D37="",D36,D37),INDEX(男子,,11),0),2)&amp;
INDEX({"①","②","③"},INDEX(男子,MATCH(IF(D37="",D36,D37),INDEX(男子,,11),0),5)),"")</f>
        <v/>
      </c>
      <c r="F37" s="22" t="str">
        <f t="shared" si="4"/>
        <v/>
      </c>
      <c r="H37" s="97">
        <v>14</v>
      </c>
      <c r="I37" s="23" t="str" cm="1">
        <f t="array" ref="I37">IFERROR(INDEX(女子,MATCH(1&amp;IF(H37="",H36,H37),INDEX(女子,,21),0),2)
&amp;INDEX({"①","②","③"},INDEX(女子,MATCH(1&amp;IF(H37="",H36,H37),INDEX(女子,,21),0),5)),"")</f>
        <v/>
      </c>
      <c r="J37" s="23" t="str">
        <f t="shared" si="2"/>
        <v/>
      </c>
      <c r="K37" s="19">
        <v>10</v>
      </c>
      <c r="L37" s="24" t="str" cm="1">
        <f t="array" ref="L37">IFERROR(INDEX(女子,MATCH(IF(K37="",K36,K37),INDEX(女子,,11),0),2)&amp;
INDEX({"①","②","③"},INDEX(女子,MATCH(IF(K37="",K36,K37),INDEX(女子,,11),0),5)),"")</f>
        <v/>
      </c>
      <c r="M37" s="25" t="str">
        <f t="shared" si="5"/>
        <v/>
      </c>
    </row>
    <row r="38" spans="1:13" ht="13.5" customHeight="1" x14ac:dyDescent="0.4">
      <c r="A38" s="86"/>
      <c r="B38" s="26" t="str" cm="1">
        <f t="array" ref="B38">IFERROR(INDEX(男子,MATCH(2&amp;IF(A38="",A37,A38),INDEX(男子,,21),0),2)
&amp;INDEX({"①","②","③"},INDEX(男子,MATCH(2&amp;IF(A38="",A37,A38),INDEX(男子,,21),0),5)),"")</f>
        <v/>
      </c>
      <c r="C38" s="26" t="str">
        <f t="shared" si="0"/>
        <v/>
      </c>
      <c r="D38" s="18">
        <v>11</v>
      </c>
      <c r="E38" s="21" t="str" cm="1">
        <f t="array" ref="E38">IFERROR(INDEX(男子,MATCH(IF(D38="",D37,D38),INDEX(男子,,11),0),2)&amp;
INDEX({"①","②","③"},INDEX(男子,MATCH(IF(D38="",D37,D38),INDEX(男子,,11),0),5)),"")</f>
        <v/>
      </c>
      <c r="F38" s="22" t="str">
        <f t="shared" si="4"/>
        <v/>
      </c>
      <c r="H38" s="98"/>
      <c r="I38" s="28" t="str" cm="1">
        <f t="array" ref="I38">IFERROR(INDEX(女子,MATCH(2&amp;IF(H38="",H37,H38),INDEX(女子,,21),0),2)
&amp;INDEX({"①","②","③"},INDEX(女子,MATCH(2&amp;IF(H38="",H37,H38),INDEX(女子,,21),0),5)),"")</f>
        <v/>
      </c>
      <c r="J38" s="28" t="str">
        <f t="shared" si="2"/>
        <v/>
      </c>
      <c r="K38" s="19">
        <v>11</v>
      </c>
      <c r="L38" s="24" t="str" cm="1">
        <f t="array" ref="L38">IFERROR(INDEX(女子,MATCH(IF(K38="",K37,K38),INDEX(女子,,11),0),2)&amp;
INDEX({"①","②","③"},INDEX(女子,MATCH(IF(K38="",K37,K38),INDEX(女子,,11),0),5)),"")</f>
        <v/>
      </c>
      <c r="M38" s="25" t="str">
        <f t="shared" si="5"/>
        <v/>
      </c>
    </row>
    <row r="39" spans="1:13" ht="13.5" customHeight="1" x14ac:dyDescent="0.4">
      <c r="A39" s="85">
        <v>15</v>
      </c>
      <c r="B39" s="20" t="str" cm="1">
        <f t="array" ref="B39">IFERROR(INDEX(男子,MATCH(1&amp;IF(A39="",A38,A39),INDEX(男子,,21),0),2)
&amp;INDEX({"①","②","③"},INDEX(男子,MATCH(1&amp;IF(A39="",A38,A39),INDEX(男子,,21),0),5)),"")</f>
        <v/>
      </c>
      <c r="C39" s="20" t="str">
        <f t="shared" si="0"/>
        <v/>
      </c>
      <c r="D39" s="18">
        <v>12</v>
      </c>
      <c r="E39" s="21" t="str" cm="1">
        <f t="array" ref="E39">IFERROR(INDEX(男子,MATCH(IF(D39="",D38,D39),INDEX(男子,,11),0),2)&amp;
INDEX({"①","②","③"},INDEX(男子,MATCH(IF(D39="",D38,D39),INDEX(男子,,11),0),5)),"")</f>
        <v/>
      </c>
      <c r="F39" s="22" t="str">
        <f t="shared" si="4"/>
        <v/>
      </c>
      <c r="H39" s="97">
        <v>15</v>
      </c>
      <c r="I39" s="23" t="str" cm="1">
        <f t="array" ref="I39">IFERROR(INDEX(女子,MATCH(1&amp;IF(H39="",H38,H39),INDEX(女子,,21),0),2)
&amp;INDEX({"①","②","③"},INDEX(女子,MATCH(1&amp;IF(H39="",H38,H39),INDEX(女子,,21),0),5)),"")</f>
        <v/>
      </c>
      <c r="J39" s="23" t="str">
        <f t="shared" si="2"/>
        <v/>
      </c>
      <c r="K39" s="19">
        <v>12</v>
      </c>
      <c r="L39" s="24" t="str" cm="1">
        <f t="array" ref="L39">IFERROR(INDEX(女子,MATCH(IF(K39="",K38,K39),INDEX(女子,,11),0),2)&amp;
INDEX({"①","②","③"},INDEX(女子,MATCH(IF(K39="",K38,K39),INDEX(女子,,11),0),5)),"")</f>
        <v/>
      </c>
      <c r="M39" s="25" t="str">
        <f t="shared" si="5"/>
        <v/>
      </c>
    </row>
    <row r="40" spans="1:13" ht="13.5" customHeight="1" thickBot="1" x14ac:dyDescent="0.45">
      <c r="A40" s="118"/>
      <c r="B40" s="35" t="str" cm="1">
        <f t="array" ref="B40">IFERROR(INDEX(男子,MATCH(2&amp;IF(A40="",A39,A40),INDEX(男子,,21),0),2)
&amp;INDEX({"①","②","③"},INDEX(男子,MATCH(2&amp;IF(A40="",A39,A40),INDEX(男子,,21),0),5)),"")</f>
        <v/>
      </c>
      <c r="C40" s="35" t="str">
        <f t="shared" si="0"/>
        <v/>
      </c>
      <c r="D40" s="18">
        <v>13</v>
      </c>
      <c r="E40" s="21" t="str" cm="1">
        <f t="array" ref="E40">IFERROR(INDEX(男子,MATCH(IF(D40="",D39,D40),INDEX(男子,,11),0),2)&amp;
INDEX({"①","②","③"},INDEX(男子,MATCH(IF(D40="",D39,D40),INDEX(男子,,11),0),5)),"")</f>
        <v/>
      </c>
      <c r="F40" s="22" t="str">
        <f t="shared" si="4"/>
        <v/>
      </c>
      <c r="H40" s="119"/>
      <c r="I40" s="36" t="str" cm="1">
        <f t="array" ref="I40">IFERROR(INDEX(女子,MATCH(2&amp;IF(H40="",H39,H40),INDEX(女子,,21),0),2)
&amp;INDEX({"①","②","③"},INDEX(女子,MATCH(2&amp;IF(H40="",H39,H40),INDEX(女子,,21),0),5)),"")</f>
        <v/>
      </c>
      <c r="J40" s="36" t="str">
        <f t="shared" si="2"/>
        <v/>
      </c>
      <c r="K40" s="19">
        <v>13</v>
      </c>
      <c r="L40" s="24" t="str" cm="1">
        <f t="array" ref="L40">IFERROR(INDEX(女子,MATCH(IF(K40="",K39,K40),INDEX(女子,,11),0),2)&amp;
INDEX({"①","②","③"},INDEX(女子,MATCH(IF(K40="",K39,K40),INDEX(女子,,11),0),5)),"")</f>
        <v/>
      </c>
      <c r="M40" s="25" t="str">
        <f t="shared" si="5"/>
        <v/>
      </c>
    </row>
    <row r="41" spans="1:13" ht="13.5" customHeight="1" x14ac:dyDescent="0.4">
      <c r="D41" s="18">
        <v>14</v>
      </c>
      <c r="E41" s="21" t="str" cm="1">
        <f t="array" ref="E41">IFERROR(INDEX(男子,MATCH(IF(D41="",D40,D41),INDEX(男子,,11),0),2)&amp;
INDEX({"①","②","③"},INDEX(男子,MATCH(IF(D41="",D40,D41),INDEX(男子,,11),0),5)),"")</f>
        <v/>
      </c>
      <c r="F41" s="22" t="str">
        <f t="shared" si="4"/>
        <v/>
      </c>
      <c r="H41" s="63"/>
      <c r="I41" s="63"/>
      <c r="J41" s="63"/>
      <c r="K41" s="19">
        <v>14</v>
      </c>
      <c r="L41" s="24" t="str" cm="1">
        <f t="array" ref="L41">IFERROR(INDEX(女子,MATCH(IF(K41="",K40,K41),INDEX(女子,,11),0),2)&amp;
INDEX({"①","②","③"},INDEX(女子,MATCH(IF(K41="",K40,K41),INDEX(女子,,11),0),5)),"")</f>
        <v/>
      </c>
      <c r="M41" s="25" t="str">
        <f t="shared" si="5"/>
        <v/>
      </c>
    </row>
    <row r="42" spans="1:13" ht="13.5" customHeight="1" thickBot="1" x14ac:dyDescent="0.45">
      <c r="D42" s="29">
        <v>15</v>
      </c>
      <c r="E42" s="30" t="str" cm="1">
        <f t="array" ref="E42">IFERROR(INDEX(男子,MATCH(IF(D42="",D41,D42),INDEX(男子,,11),0),2)&amp;
INDEX({"①","②","③"},INDEX(男子,MATCH(IF(D42="",D41,D42),INDEX(男子,,11),0),5)),"")</f>
        <v/>
      </c>
      <c r="F42" s="31" t="str">
        <f t="shared" si="4"/>
        <v/>
      </c>
      <c r="H42" s="63"/>
      <c r="I42" s="63"/>
      <c r="J42" s="63"/>
      <c r="K42" s="32">
        <v>15</v>
      </c>
      <c r="L42" s="33" t="str" cm="1">
        <f t="array" ref="L42">IFERROR(INDEX(女子,MATCH(IF(K42="",K41,K42),INDEX(女子,,11),0),2)&amp;
INDEX({"①","②","③"},INDEX(女子,MATCH(IF(K42="",K41,K42),INDEX(女子,,11),0),5)),"")</f>
        <v/>
      </c>
      <c r="M42" s="34" t="str">
        <f t="shared" si="5"/>
        <v/>
      </c>
    </row>
    <row r="43" spans="1:13" ht="13.5" customHeight="1" thickBot="1" x14ac:dyDescent="0.45">
      <c r="H43" s="63"/>
      <c r="I43" s="63"/>
      <c r="J43" s="63"/>
      <c r="K43" s="63"/>
      <c r="L43" s="63"/>
      <c r="M43" s="63"/>
    </row>
    <row r="44" spans="1:13" ht="13.5" customHeight="1" x14ac:dyDescent="0.4">
      <c r="A44" s="112" t="s">
        <v>27</v>
      </c>
      <c r="B44" s="113"/>
      <c r="C44" s="114"/>
      <c r="E44" s="66"/>
      <c r="G44" s="63"/>
      <c r="H44" s="115" t="s">
        <v>40</v>
      </c>
      <c r="I44" s="116"/>
      <c r="J44" s="117"/>
      <c r="K44" s="63"/>
      <c r="L44" s="67"/>
      <c r="M44" s="63"/>
    </row>
    <row r="45" spans="1:13" ht="13.5" customHeight="1" x14ac:dyDescent="0.4">
      <c r="A45" s="18" t="s">
        <v>108</v>
      </c>
      <c r="B45" s="74" t="str">
        <f>IF(男子!$C$4&lt;&gt;"",男子!$C$4,"")</f>
        <v/>
      </c>
      <c r="C45" s="75"/>
      <c r="E45" s="66"/>
      <c r="G45" s="63"/>
      <c r="H45" s="19" t="s">
        <v>108</v>
      </c>
      <c r="I45" s="68" t="str">
        <f>IF(女子!$C$4&lt;&gt;"",女子!$C$4,"")</f>
        <v/>
      </c>
      <c r="J45" s="69"/>
      <c r="K45" s="63"/>
      <c r="L45" s="67"/>
      <c r="M45" s="63"/>
    </row>
    <row r="46" spans="1:13" ht="13.5" customHeight="1" x14ac:dyDescent="0.4">
      <c r="A46" s="18" t="s">
        <v>106</v>
      </c>
      <c r="B46" s="74" t="str">
        <f>IF(男子!$G$4&lt;&gt;"",男子!$G$4,"")</f>
        <v/>
      </c>
      <c r="C46" s="75"/>
      <c r="E46" s="66"/>
      <c r="G46" s="63"/>
      <c r="H46" s="19" t="s">
        <v>106</v>
      </c>
      <c r="I46" s="68" t="str">
        <f>IF(女子!$G$4&lt;&gt;"",女子!$G$4,"")</f>
        <v/>
      </c>
      <c r="J46" s="69"/>
      <c r="K46" s="63"/>
      <c r="L46" s="67"/>
      <c r="M46" s="63"/>
    </row>
    <row r="47" spans="1:13" ht="13.5" customHeight="1" x14ac:dyDescent="0.4">
      <c r="A47" s="18" t="s">
        <v>107</v>
      </c>
      <c r="B47" s="74" t="str">
        <f>IF(男子!$G$6&lt;&gt;"",男子!$G$6,"")</f>
        <v/>
      </c>
      <c r="C47" s="75"/>
      <c r="E47" s="66"/>
      <c r="G47" s="63"/>
      <c r="H47" s="19" t="s">
        <v>107</v>
      </c>
      <c r="I47" s="68" t="str">
        <f>IF(女子!$G$6&lt;&gt;"",女子!$G$6,"")</f>
        <v/>
      </c>
      <c r="J47" s="69"/>
      <c r="K47" s="63"/>
      <c r="L47" s="67"/>
      <c r="M47" s="63"/>
    </row>
    <row r="48" spans="1:13" ht="13.5" customHeight="1" thickBot="1" x14ac:dyDescent="0.45">
      <c r="A48" s="29" t="s">
        <v>110</v>
      </c>
      <c r="B48" s="72" t="str">
        <f>IF(男子!$G$8&lt;&gt;"",男子!$G$8,"")</f>
        <v/>
      </c>
      <c r="C48" s="73"/>
      <c r="E48" s="66"/>
      <c r="G48" s="63"/>
      <c r="H48" s="32" t="s">
        <v>110</v>
      </c>
      <c r="I48" s="70" t="str">
        <f>IF(女子!$G$8&lt;&gt;"",女子!$G$8,"")</f>
        <v/>
      </c>
      <c r="J48" s="71"/>
      <c r="K48" s="63"/>
      <c r="L48" s="67"/>
      <c r="M48" s="63"/>
    </row>
    <row r="49" spans="1:13" ht="13.5" customHeight="1" thickBot="1" x14ac:dyDescent="0.45">
      <c r="A49" s="39" t="s">
        <v>24</v>
      </c>
      <c r="B49" s="40" t="s">
        <v>25</v>
      </c>
      <c r="C49" s="41" t="s">
        <v>26</v>
      </c>
      <c r="E49" s="66"/>
      <c r="G49" s="63"/>
      <c r="H49" s="42" t="s">
        <v>24</v>
      </c>
      <c r="I49" s="43" t="s">
        <v>25</v>
      </c>
      <c r="J49" s="44" t="s">
        <v>26</v>
      </c>
      <c r="K49" s="63"/>
      <c r="L49" s="67"/>
      <c r="M49" s="63"/>
    </row>
    <row r="50" spans="1:13" ht="13.5" customHeight="1" x14ac:dyDescent="0.4">
      <c r="A50" s="45">
        <v>1</v>
      </c>
      <c r="B50" s="46" t="str" cm="1">
        <f t="array" ref="B50">IFERROR(INDEX(男子,MATCH(IF(A50="",A49,A50),INDEX(男子,,7),0),2)&amp;
INDEX({"①","②","③"},INDEX(男子,MATCH(IF(A50="",A49,A50),INDEX(男子,,7),0),5)),"")</f>
        <v/>
      </c>
      <c r="C50" s="47" t="str">
        <f t="shared" ref="C50:C57" si="6">IFERROR(IF(INDEX(男子,MATCH(IF(A50="",A49,A50),INDEX(男子,,7),0),8)&lt;&gt;"",INDEX(男子,MATCH(IF(A50="",A49,A50),INDEX(男子,,7),0),8),""),"")</f>
        <v/>
      </c>
      <c r="E50" s="66"/>
      <c r="G50" s="63"/>
      <c r="H50" s="27">
        <v>1</v>
      </c>
      <c r="I50" s="48" t="str" cm="1">
        <f t="array" ref="I50">IFERROR(INDEX(女子,MATCH(IF(H50="",H49,H50),INDEX(女子,,7),0),2)&amp;
INDEX({"①","②","③"},INDEX(女子,MATCH(IF(H50="",H49,H50),INDEX(女子,,7),0),5)),"")</f>
        <v/>
      </c>
      <c r="J50" s="49" t="str">
        <f t="shared" ref="J50:J57" si="7">IFERROR(IF(INDEX(女子,MATCH(IF(H50="",H49,H50),INDEX(女子,,7),0),8)&lt;&gt;"",INDEX(女子,MATCH(IF(H50="",H49,H50),INDEX(女子,,7),0),8),""),"")</f>
        <v/>
      </c>
      <c r="K50" s="63"/>
      <c r="L50" s="67"/>
      <c r="M50" s="63"/>
    </row>
    <row r="51" spans="1:13" ht="13.5" customHeight="1" x14ac:dyDescent="0.4">
      <c r="A51" s="50">
        <v>2</v>
      </c>
      <c r="B51" s="51" t="str" cm="1">
        <f t="array" ref="B51">IFERROR(INDEX(男子,MATCH(IF(A51="",A50,A51),INDEX(男子,,7),0),2)&amp;
INDEX({"①","②","③"},INDEX(男子,MATCH(IF(A51="",A50,A51),INDEX(男子,,7),0),5)),"")</f>
        <v/>
      </c>
      <c r="C51" s="52" t="str">
        <f t="shared" si="6"/>
        <v/>
      </c>
      <c r="E51" s="66"/>
      <c r="G51" s="63"/>
      <c r="H51" s="19">
        <v>2</v>
      </c>
      <c r="I51" s="53" t="str" cm="1">
        <f t="array" ref="I51">IFERROR(INDEX(女子,MATCH(IF(H51="",H50,H51),INDEX(女子,,7),0),2)&amp;
INDEX({"①","②","③"},INDEX(女子,MATCH(IF(H51="",H50,H51),INDEX(女子,,7),0),5)),"")</f>
        <v/>
      </c>
      <c r="J51" s="25" t="str">
        <f t="shared" si="7"/>
        <v/>
      </c>
      <c r="K51" s="63"/>
      <c r="L51" s="67"/>
      <c r="M51" s="63"/>
    </row>
    <row r="52" spans="1:13" ht="13.5" customHeight="1" x14ac:dyDescent="0.4">
      <c r="A52" s="50">
        <v>3</v>
      </c>
      <c r="B52" s="51" t="str" cm="1">
        <f t="array" ref="B52">IFERROR(INDEX(男子,MATCH(IF(A52="",A51,A52),INDEX(男子,,7),0),2)&amp;
INDEX({"①","②","③"},INDEX(男子,MATCH(IF(A52="",A51,A52),INDEX(男子,,7),0),5)),"")</f>
        <v/>
      </c>
      <c r="C52" s="52" t="str">
        <f t="shared" si="6"/>
        <v/>
      </c>
      <c r="E52" s="66"/>
      <c r="G52" s="63"/>
      <c r="H52" s="19">
        <v>3</v>
      </c>
      <c r="I52" s="53" t="str" cm="1">
        <f t="array" ref="I52">IFERROR(INDEX(女子,MATCH(IF(H52="",H51,H52),INDEX(女子,,7),0),2)&amp;
INDEX({"①","②","③"},INDEX(女子,MATCH(IF(H52="",H51,H52),INDEX(女子,,7),0),5)),"")</f>
        <v/>
      </c>
      <c r="J52" s="25" t="str">
        <f t="shared" si="7"/>
        <v/>
      </c>
      <c r="K52" s="63"/>
      <c r="L52" s="67"/>
      <c r="M52" s="63"/>
    </row>
    <row r="53" spans="1:13" ht="13.5" customHeight="1" x14ac:dyDescent="0.4">
      <c r="A53" s="50">
        <v>4</v>
      </c>
      <c r="B53" s="51" t="str" cm="1">
        <f t="array" ref="B53">IFERROR(INDEX(男子,MATCH(IF(A53="",A52,A53),INDEX(男子,,7),0),2)&amp;
INDEX({"①","②","③"},INDEX(男子,MATCH(IF(A53="",A52,A53),INDEX(男子,,7),0),5)),"")</f>
        <v/>
      </c>
      <c r="C53" s="52" t="str">
        <f t="shared" si="6"/>
        <v/>
      </c>
      <c r="E53" s="66"/>
      <c r="G53" s="63"/>
      <c r="H53" s="19">
        <v>4</v>
      </c>
      <c r="I53" s="53" t="str" cm="1">
        <f t="array" ref="I53">IFERROR(INDEX(女子,MATCH(IF(H53="",H52,H53),INDEX(女子,,7),0),2)&amp;
INDEX({"①","②","③"},INDEX(女子,MATCH(IF(H53="",H52,H53),INDEX(女子,,7),0),5)),"")</f>
        <v/>
      </c>
      <c r="J53" s="25" t="str">
        <f t="shared" si="7"/>
        <v/>
      </c>
      <c r="K53" s="63"/>
      <c r="L53" s="67"/>
      <c r="M53" s="63"/>
    </row>
    <row r="54" spans="1:13" ht="13.5" customHeight="1" x14ac:dyDescent="0.4">
      <c r="A54" s="50">
        <v>5</v>
      </c>
      <c r="B54" s="21" t="str" cm="1">
        <f t="array" ref="B54">IFERROR(INDEX(男子,MATCH(IF(A54="",A53,A54),INDEX(男子,,7),0),2)&amp;
INDEX({"①","②","③"},INDEX(男子,MATCH(IF(A54="",A53,A54),INDEX(男子,,7),0),5)),"")</f>
        <v/>
      </c>
      <c r="C54" s="52" t="str">
        <f t="shared" si="6"/>
        <v/>
      </c>
      <c r="E54" s="66"/>
      <c r="G54" s="63"/>
      <c r="H54" s="19">
        <v>5</v>
      </c>
      <c r="I54" s="24" t="str" cm="1">
        <f t="array" ref="I54">IFERROR(INDEX(女子,MATCH(IF(H54="",H53,H54),INDEX(女子,,7),0),2)&amp;
INDEX({"①","②","③"},INDEX(女子,MATCH(IF(H54="",H53,H54),INDEX(女子,,7),0),5)),"")</f>
        <v/>
      </c>
      <c r="J54" s="25" t="str">
        <f t="shared" si="7"/>
        <v/>
      </c>
      <c r="K54" s="63"/>
      <c r="L54" s="67"/>
      <c r="M54" s="63"/>
    </row>
    <row r="55" spans="1:13" ht="13.5" customHeight="1" x14ac:dyDescent="0.4">
      <c r="A55" s="50">
        <v>6</v>
      </c>
      <c r="B55" s="21" t="str" cm="1">
        <f t="array" ref="B55">IFERROR(INDEX(男子,MATCH(IF(A55="",A54,A55),INDEX(男子,,7),0),2)&amp;
INDEX({"①","②","③"},INDEX(男子,MATCH(IF(A55="",A54,A55),INDEX(男子,,7),0),5)),"")</f>
        <v/>
      </c>
      <c r="C55" s="52" t="str">
        <f t="shared" si="6"/>
        <v/>
      </c>
      <c r="E55" s="66"/>
      <c r="G55" s="63"/>
      <c r="H55" s="19">
        <v>6</v>
      </c>
      <c r="I55" s="24" t="str" cm="1">
        <f t="array" ref="I55">IFERROR(INDEX(女子,MATCH(IF(H55="",H54,H55),INDEX(女子,,7),0),2)&amp;
INDEX({"①","②","③"},INDEX(女子,MATCH(IF(H55="",H54,H55),INDEX(女子,,7),0),5)),"")</f>
        <v/>
      </c>
      <c r="J55" s="25" t="str">
        <f t="shared" si="7"/>
        <v/>
      </c>
      <c r="K55" s="63"/>
      <c r="L55" s="67"/>
      <c r="M55" s="63"/>
    </row>
    <row r="56" spans="1:13" ht="13.5" customHeight="1" x14ac:dyDescent="0.4">
      <c r="A56" s="50">
        <v>7</v>
      </c>
      <c r="B56" s="21" t="str" cm="1">
        <f t="array" ref="B56">IFERROR(INDEX(男子,MATCH(IF(A56="",A55,A56),INDEX(男子,,7),0),2)&amp;
INDEX({"①","②","③"},INDEX(男子,MATCH(IF(A56="",A55,A56),INDEX(男子,,7),0),5)),"")</f>
        <v/>
      </c>
      <c r="C56" s="52" t="str">
        <f t="shared" si="6"/>
        <v/>
      </c>
      <c r="E56" s="66"/>
      <c r="G56" s="63"/>
      <c r="H56" s="19">
        <v>7</v>
      </c>
      <c r="I56" s="24" t="str" cm="1">
        <f t="array" ref="I56">IFERROR(INDEX(女子,MATCH(IF(H56="",H55,H56),INDEX(女子,,7),0),2)&amp;
INDEX({"①","②","③"},INDEX(女子,MATCH(IF(H56="",H55,H56),INDEX(女子,,7),0),5)),"")</f>
        <v/>
      </c>
      <c r="J56" s="25" t="str">
        <f t="shared" si="7"/>
        <v/>
      </c>
      <c r="K56" s="63"/>
      <c r="L56" s="67"/>
      <c r="M56" s="63"/>
    </row>
    <row r="57" spans="1:13" ht="13.5" customHeight="1" thickBot="1" x14ac:dyDescent="0.45">
      <c r="A57" s="54" t="s">
        <v>28</v>
      </c>
      <c r="B57" s="30" t="str" cm="1">
        <f t="array" ref="B57">IFERROR(INDEX(男子,MATCH(IF(A57="",A56,A57),INDEX(男子,,7),0),2)&amp;
INDEX({"①","②","③"},INDEX(男子,MATCH(IF(A57="",A56,A57),INDEX(男子,,7),0),5)),"")</f>
        <v/>
      </c>
      <c r="C57" s="55" t="str">
        <f t="shared" si="6"/>
        <v/>
      </c>
      <c r="E57" s="66"/>
      <c r="G57" s="63"/>
      <c r="H57" s="32" t="s">
        <v>28</v>
      </c>
      <c r="I57" s="33" t="str" cm="1">
        <f t="array" ref="I57">IFERROR(INDEX(女子,MATCH(IF(H57="",H56,H57),INDEX(女子,,7),0),2)&amp;
INDEX({"①","②","③"},INDEX(女子,MATCH(IF(H57="",H56,H57),INDEX(女子,,7),0),5)),"")</f>
        <v/>
      </c>
      <c r="J57" s="34" t="str">
        <f t="shared" si="7"/>
        <v/>
      </c>
      <c r="K57" s="63"/>
      <c r="L57" s="67"/>
      <c r="M57" s="63"/>
    </row>
    <row r="58" spans="1:13" ht="20.100000000000001" customHeight="1" x14ac:dyDescent="0.4">
      <c r="F58" s="66"/>
      <c r="H58" s="63"/>
      <c r="I58" s="63"/>
      <c r="J58" s="63"/>
      <c r="K58" s="63"/>
      <c r="L58" s="63"/>
      <c r="M58" s="67"/>
    </row>
    <row r="59" spans="1:13" ht="20.100000000000001" customHeight="1" x14ac:dyDescent="0.4">
      <c r="H59" s="63"/>
      <c r="I59" s="63"/>
      <c r="J59" s="63"/>
      <c r="K59" s="63"/>
      <c r="L59" s="63"/>
      <c r="M59" s="63"/>
    </row>
  </sheetData>
  <sheetProtection algorithmName="SHA-512" hashValue="HUtyq2D5oYruwAZY03wBaYTuDzEkUNLwpo17Yxq195JzGewORA5yX9Q8tAX3jLxe563KTqjjW7F+zzvbSQ8hwg==" saltValue="udGyDi96kl2Jj99l4/mUiQ==" spinCount="100000" sheet="1" objects="1" scenarios="1"/>
  <mergeCells count="64">
    <mergeCell ref="H44:J44"/>
    <mergeCell ref="H33:H34"/>
    <mergeCell ref="H35:H36"/>
    <mergeCell ref="A39:A40"/>
    <mergeCell ref="H37:H38"/>
    <mergeCell ref="H39:H40"/>
    <mergeCell ref="A37:A38"/>
    <mergeCell ref="A27:A28"/>
    <mergeCell ref="A29:A30"/>
    <mergeCell ref="A31:A32"/>
    <mergeCell ref="A25:A26"/>
    <mergeCell ref="A44:C44"/>
    <mergeCell ref="A1:M1"/>
    <mergeCell ref="A2:M2"/>
    <mergeCell ref="A33:A34"/>
    <mergeCell ref="A35:A36"/>
    <mergeCell ref="H11:H12"/>
    <mergeCell ref="H13:H14"/>
    <mergeCell ref="H15:H16"/>
    <mergeCell ref="H17:H18"/>
    <mergeCell ref="H23:H24"/>
    <mergeCell ref="H27:H28"/>
    <mergeCell ref="H29:H30"/>
    <mergeCell ref="H31:H32"/>
    <mergeCell ref="A11:A12"/>
    <mergeCell ref="A13:A14"/>
    <mergeCell ref="A15:A16"/>
    <mergeCell ref="A17:A18"/>
    <mergeCell ref="H9:J9"/>
    <mergeCell ref="K9:M9"/>
    <mergeCell ref="K26:M26"/>
    <mergeCell ref="J4:K4"/>
    <mergeCell ref="H25:H26"/>
    <mergeCell ref="H19:H20"/>
    <mergeCell ref="H21:H22"/>
    <mergeCell ref="J5:K5"/>
    <mergeCell ref="J6:K6"/>
    <mergeCell ref="J7:K7"/>
    <mergeCell ref="L4:M4"/>
    <mergeCell ref="L5:M5"/>
    <mergeCell ref="L6:M6"/>
    <mergeCell ref="L7:M7"/>
    <mergeCell ref="A9:C9"/>
    <mergeCell ref="D9:F9"/>
    <mergeCell ref="D26:F26"/>
    <mergeCell ref="A4:B4"/>
    <mergeCell ref="C4:F4"/>
    <mergeCell ref="A5:B5"/>
    <mergeCell ref="C5:F5"/>
    <mergeCell ref="C6:F6"/>
    <mergeCell ref="C7:F7"/>
    <mergeCell ref="A6:B6"/>
    <mergeCell ref="A7:B7"/>
    <mergeCell ref="A19:A20"/>
    <mergeCell ref="A21:A22"/>
    <mergeCell ref="A23:A24"/>
    <mergeCell ref="I45:J45"/>
    <mergeCell ref="I46:J46"/>
    <mergeCell ref="I47:J47"/>
    <mergeCell ref="I48:J48"/>
    <mergeCell ref="B48:C48"/>
    <mergeCell ref="B47:C47"/>
    <mergeCell ref="B46:C46"/>
    <mergeCell ref="B45:C45"/>
  </mergeCells>
  <phoneticPr fontId="5"/>
  <pageMargins left="0.25" right="0.25" top="0.31512605042016806" bottom="0.3326330532212885" header="0.3" footer="0.3"/>
  <pageSetup paperSize="9" orientation="portrait" horizontalDpi="4294967293" verticalDpi="0" r:id="rId1"/>
  <ignoredErrors>
    <ignoredError sqref="G35:G36 D11 G11 D12 D13:D14 D15:D16 G27:G28 G29:G30 G31:G32 G33:G34 G12 G13:G14 G15:G16 G17:G18 G23:G24" formula="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23C117-BD47-7246-AA19-E1B2EC04D641}">
  <sheetPr codeName="Sheet1">
    <tabColor theme="4"/>
    <pageSetUpPr fitToPage="1"/>
  </sheetPr>
  <dimension ref="A1:U46"/>
  <sheetViews>
    <sheetView zoomScaleNormal="100" workbookViewId="0">
      <selection activeCell="E9" sqref="E9"/>
    </sheetView>
  </sheetViews>
  <sheetFormatPr defaultColWidth="10.6640625" defaultRowHeight="18.95" customHeight="1" x14ac:dyDescent="0.4"/>
  <cols>
    <col min="1" max="1" width="4" style="4" customWidth="1"/>
    <col min="2" max="2" width="12.44140625" style="4" customWidth="1"/>
    <col min="3" max="3" width="9.44140625" style="4" customWidth="1"/>
    <col min="4" max="4" width="11.33203125" style="4" customWidth="1"/>
    <col min="5" max="5" width="5.44140625" style="4" customWidth="1"/>
    <col min="6" max="6" width="11.109375" style="4" customWidth="1"/>
    <col min="7" max="11" width="5.109375" style="4" customWidth="1"/>
    <col min="12" max="12" width="3.88671875" style="4" customWidth="1"/>
    <col min="13" max="20" width="7.5546875" style="4" customWidth="1"/>
    <col min="21" max="21" width="6" style="4" bestFit="1" customWidth="1"/>
    <col min="22" max="16384" width="10.6640625" style="4"/>
  </cols>
  <sheetData>
    <row r="1" spans="1:21" s="56" customFormat="1" ht="18.95" customHeight="1" x14ac:dyDescent="0.4">
      <c r="A1" s="121" t="str">
        <f>大会名</f>
        <v>令和７年度　第６２回　苫小牧地区冬季バドミントン大会</v>
      </c>
      <c r="B1" s="121"/>
      <c r="C1" s="121"/>
      <c r="D1" s="121"/>
      <c r="E1" s="121"/>
      <c r="F1" s="121"/>
      <c r="G1" s="121"/>
      <c r="H1" s="121"/>
      <c r="I1" s="121"/>
      <c r="J1" s="121"/>
      <c r="K1" s="121"/>
    </row>
    <row r="2" spans="1:21" s="56" customFormat="1" ht="18.95" customHeight="1" x14ac:dyDescent="0.4">
      <c r="A2" s="120" t="s">
        <v>43</v>
      </c>
      <c r="B2" s="120"/>
      <c r="C2" s="120"/>
      <c r="D2" s="120"/>
      <c r="E2" s="120"/>
      <c r="F2" s="120"/>
      <c r="G2" s="120"/>
      <c r="H2" s="120"/>
      <c r="I2" s="120"/>
      <c r="J2" s="120"/>
      <c r="K2" s="120"/>
    </row>
    <row r="4" spans="1:21" ht="16.5" customHeight="1" x14ac:dyDescent="0.4">
      <c r="A4" s="128" t="s">
        <v>5</v>
      </c>
      <c r="B4" s="128"/>
      <c r="C4" s="126"/>
      <c r="D4" s="126"/>
      <c r="E4" s="2" t="s">
        <v>9</v>
      </c>
      <c r="F4" s="3" t="s">
        <v>10</v>
      </c>
      <c r="G4" s="126"/>
      <c r="H4" s="126"/>
      <c r="I4" s="126"/>
      <c r="J4" s="126"/>
      <c r="K4" s="126"/>
    </row>
    <row r="5" spans="1:21" ht="16.5" customHeight="1" x14ac:dyDescent="0.4">
      <c r="A5" s="128" t="s">
        <v>6</v>
      </c>
      <c r="B5" s="128"/>
      <c r="C5" s="126"/>
      <c r="D5" s="126"/>
      <c r="E5" s="127" t="str">
        <f>IFERROR(INDEX(参加校,MATCH(C4,INDEX(参加校,,2),0),1),"")</f>
        <v/>
      </c>
      <c r="F5" s="3" t="s">
        <v>12</v>
      </c>
      <c r="G5" s="126"/>
      <c r="H5" s="126"/>
      <c r="I5" s="126"/>
      <c r="J5" s="126"/>
      <c r="K5" s="126"/>
    </row>
    <row r="6" spans="1:21" ht="16.5" customHeight="1" x14ac:dyDescent="0.4">
      <c r="A6" s="128" t="s">
        <v>7</v>
      </c>
      <c r="B6" s="128"/>
      <c r="C6" s="126"/>
      <c r="D6" s="126"/>
      <c r="E6" s="127"/>
      <c r="F6" s="3" t="s">
        <v>11</v>
      </c>
      <c r="G6" s="126"/>
      <c r="H6" s="126"/>
      <c r="I6" s="126"/>
      <c r="J6" s="126"/>
      <c r="K6" s="126"/>
    </row>
    <row r="7" spans="1:21" ht="16.5" customHeight="1" x14ac:dyDescent="0.4">
      <c r="A7" s="128" t="s">
        <v>8</v>
      </c>
      <c r="B7" s="128"/>
      <c r="C7" s="126"/>
      <c r="D7" s="126"/>
      <c r="E7" s="127"/>
      <c r="F7" s="3" t="s">
        <v>13</v>
      </c>
      <c r="G7" s="126"/>
      <c r="H7" s="126"/>
      <c r="I7" s="126"/>
      <c r="J7" s="126"/>
      <c r="K7" s="126"/>
    </row>
    <row r="8" spans="1:21" ht="16.5" customHeight="1" x14ac:dyDescent="0.4">
      <c r="E8"/>
      <c r="F8" s="3" t="s">
        <v>105</v>
      </c>
      <c r="G8" s="126"/>
      <c r="H8" s="126"/>
      <c r="I8" s="126"/>
      <c r="J8" s="126"/>
      <c r="K8" s="126"/>
    </row>
    <row r="9" spans="1:21" ht="16.5" customHeight="1" x14ac:dyDescent="0.4">
      <c r="E9"/>
      <c r="F9" s="3" t="s">
        <v>14</v>
      </c>
      <c r="G9" s="126"/>
      <c r="H9" s="126"/>
      <c r="I9" s="126"/>
      <c r="J9" s="126"/>
      <c r="K9" s="126"/>
    </row>
    <row r="11" spans="1:21" ht="36" x14ac:dyDescent="0.4">
      <c r="A11" s="1" t="s">
        <v>4</v>
      </c>
      <c r="B11" s="6" t="s">
        <v>15</v>
      </c>
      <c r="C11" s="6" t="s">
        <v>3</v>
      </c>
      <c r="D11" s="1" t="s">
        <v>0</v>
      </c>
      <c r="E11" s="1" t="s">
        <v>1</v>
      </c>
      <c r="F11" s="6" t="s">
        <v>2</v>
      </c>
      <c r="G11" s="131" t="s">
        <v>19</v>
      </c>
      <c r="H11" s="131" t="s">
        <v>16</v>
      </c>
      <c r="I11" s="6" t="s">
        <v>36</v>
      </c>
      <c r="J11" s="6" t="s">
        <v>35</v>
      </c>
      <c r="K11" s="6" t="s">
        <v>37</v>
      </c>
      <c r="M11" s="7" t="str">
        <f>"エラー
("&amp;B11&amp;"）"</f>
        <v>エラー
(選手氏名）</v>
      </c>
      <c r="N11" s="7" t="str">
        <f>"エラー
("&amp;C11&amp;"）"</f>
        <v>エラー
(ﾌﾘｶﾞﾅ）</v>
      </c>
      <c r="O11" s="7" t="str">
        <f>"エラー
("&amp;D11&amp;"）"</f>
        <v>エラー
(生年月日）</v>
      </c>
      <c r="P11" s="7" t="str">
        <f>"エラー
("&amp;G11&amp;"）"</f>
        <v>エラー
(団体
ランク）</v>
      </c>
      <c r="Q11" s="7" t="str">
        <f>"エラー
("&amp;H11&amp;"）"</f>
        <v>エラー
(備考）</v>
      </c>
      <c r="R11" s="7" t="str">
        <f>"エラー
("&amp;I11&amp;"）"</f>
        <v>エラー
(複
ランク）</v>
      </c>
      <c r="S11" s="7" t="str">
        <f t="shared" ref="S11:T11" si="0">"エラー
("&amp;J11&amp;"）"</f>
        <v>エラー
(1部単
ランク）</v>
      </c>
      <c r="T11" s="7" t="str">
        <f t="shared" si="0"/>
        <v>エラー
(2部単
ランク）</v>
      </c>
      <c r="U11" s="5" t="s">
        <v>23</v>
      </c>
    </row>
    <row r="12" spans="1:21" ht="15" customHeight="1" x14ac:dyDescent="0.4">
      <c r="A12" s="1">
        <v>1</v>
      </c>
      <c r="B12" s="8"/>
      <c r="C12" s="8"/>
      <c r="D12" s="9"/>
      <c r="E12" s="8"/>
      <c r="F12" s="10"/>
      <c r="G12" s="132"/>
      <c r="H12" s="132"/>
      <c r="I12" s="8"/>
      <c r="J12" s="8"/>
      <c r="K12" s="8"/>
      <c r="M12" s="2" t="str">
        <f>IF(B12="","",
IF(LEN(B12)&lt;&gt;7,"文字数エラー",
IF(MID(B12,4,1)&lt;&gt;"　","スペースエラー","")))</f>
        <v/>
      </c>
      <c r="N12" s="2" t="str">
        <f>IF(C12="","",
IF(ASC(C12)&lt;&gt;C12,"半角エラー",
IF(LEN(C12)-LEN(SUBSTITUTE(C12," ",""))&lt;&gt;1,"スペースエラー","")))</f>
        <v/>
      </c>
      <c r="O12" s="2" t="str">
        <f>IF(D12="","",
IF(NOT(ISNUMBER(D12)),"日付エラー",
IF(NOT(AND(D12&gt;=DATE(2007,4,2),D12&lt;=DATE(2010,4,1))),"生年月日エラー",
"")))</f>
        <v/>
      </c>
      <c r="P12" s="124" t="str">
        <f>IFERROR(SUBSTITUTE(
IF(COUNTIF(G$12:G$46,1)&lt;&gt;1,"1の数値エラー",
IF(COUNTIF(G$12:G$46,2)&lt;&gt;1,"2の数値エラー",
IF(COUNTIF(G$12:G$46,3)&lt;&gt;1,"3の数値エラー",
IF(COUNTIF(G$12:G$46,4)&lt;&gt;1,"4の数値エラー",
IF(COUNTIF(G$12:G$46,5)&lt;&gt;1,"5の数値エラー",
IF(COUNTIF(G$12:G$46,6)&lt;&gt;1,"6の数値エラー",
IF(COUNTIF(G$12:G$46,7)&lt;&gt;1,"7の数値エラー",""))))))),
MAX(G$12:G$46)+1&amp;"の数値エラー",""),"何かのエラー")</f>
        <v/>
      </c>
      <c r="Q12" s="122" t="str">
        <f>IF(OR(AND(COUNTA(G12:G46)=0,COUNTIF(H12:H46,"◎")&gt;0),AND(COUNTA(G12:G46)&gt;0,COUNTIF(H12:H46,"◎")&lt;&gt;1)),"◎エラー","")</f>
        <v/>
      </c>
      <c r="R12" s="122" t="str">
        <f>IFERROR(SUBSTITUTE(
IF(COUNTIF(I$12:I$46,1)&lt;&gt;2,"1の数値エラー",
IF(COUNTIF(I$12:I$46,2)&lt;&gt;2,"2の数値エラー",
IF(COUNTIF(I$12:I$46,3)&lt;&gt;2,"3の数値エラー",
IF(COUNTIF(I$12:I$46,4)&lt;&gt;2,"4の数値エラー",
IF(COUNTIF(I$12:I$46,5)&lt;&gt;2,"5の数値エラー",
IF(COUNTIF(I$12:I$46,6)&lt;&gt;2,"6の数値エラー",
IF(COUNTIF(I$12:I$46,7)&lt;&gt;2,"7の数値エラー",
IF(COUNTIF(I$12:I$46,8)&lt;&gt;2,"8の数値エラー",
IF(COUNTIF(I$12:I$46,9)&lt;&gt;2,"9の数値エラー",
IF(COUNTIF(I$12:I$46,10)&lt;&gt;2,"10の数値エラー",
IF(COUNTIF(I$12:I$46,11)&lt;&gt;2,"11の数値エラー",
IF(COUNTIF(I$12:I$46,12)&lt;&gt;2,"12の数値エラー",
IF(COUNTIF(I$12:I$46,13)&lt;&gt;2,"13の数値エラー",
IF(COUNTIF(I$12:I$46,14)&lt;&gt;2,"14の数値エラー",
IF(COUNTIF(I$12:I$46,15)&lt;&gt;2,"15の数値エラー",""))))))))))))))),
MAX(I$12:I$46)+1&amp;"の数値エラー",""),"何かのエラー")</f>
        <v/>
      </c>
      <c r="S12" s="122" t="str">
        <f>IFERROR(SUBSTITUTE(
IF(COUNTIF(J$12:J$46,1)&lt;&gt;1,"1の数値エラー",
IF(COUNTIF(J$12:J$46,2)&lt;&gt;1,"2の数値エラー",
IF(COUNTIF(J$12:J$46,3)&lt;&gt;1,"3の数値エラー",
IF(COUNTIF(J$12:J$46,4)&lt;&gt;1,"4の数値エラー",
IF(COUNTIF(J$12:J$46,5)&lt;&gt;1,"5の数値エラー",
IF(COUNTIF(J$12:J$46,6)&lt;&gt;1,"6の数値エラー",
IF(COUNTIF(J$12:J$46,7)&lt;&gt;1,"7の数値エラー",
IF(COUNTIF(J$12:J$46,8)&lt;&gt;1,"8の数値エラー",
IF(COUNTIF(J$12:J$46,9)&lt;&gt;1,"9の数値エラー",
IF(COUNTIF(J$12:J$46,10)&lt;&gt;1,"10の数値エラー",
IF(COUNTIF(J$12:J$46,11)&lt;&gt;1,"11の数値エラー",
IF(COUNTIF(J$12:J$46,12)&lt;&gt;1,"12の数値エラー",
IF(COUNTIF(J$12:J$46,13)&lt;&gt;1,"13の数値エラー",
IF(COUNTIF(J$12:J$46,14)&lt;&gt;1,"14の数値エラー",
IF(COUNTIF(J$12:J$46,15)&lt;&gt;1,"15の数値エラー",""))))))))))))))),
MAX(J$12:J$46)+1&amp;"の数値エラー",""),"何かのエラー")</f>
        <v/>
      </c>
      <c r="T12" s="122" t="str">
        <f>IFERROR(SUBSTITUTE(
IF(COUNTIF(K$12:K$46,1)&lt;&gt;1,"1の数値エラー",
IF(COUNTIF(K$12:K$46,2)&lt;&gt;1,"2の数値エラー",
IF(COUNTIF(K$12:K$46,3)&lt;&gt;1,"3の数値エラー",
IF(COUNTIF(K$12:K$46,4)&lt;&gt;1,"4の数値エラー",
IF(COUNTIF(K$12:K$46,5)&lt;&gt;1,"5の数値エラー",
IF(COUNTIF(K$12:K$46,6)&lt;&gt;1,"6の数値エラー",
IF(COUNTIF(K$12:K$46,7)&lt;&gt;1,"7の数値エラー",
IF(COUNTIF(K$12:K$46,8)&lt;&gt;1,"8の数値エラー",
IF(COUNTIF(K$12:K$46,9)&lt;&gt;1,"9の数値エラー",
IF(COUNTIF(K$12:K$46,10)&lt;&gt;1,"10の数値エラー",
IF(COUNTIF(K$12:K$46,11)&lt;&gt;1,"11の数値エラー",
IF(COUNTIF(K$12:K$46,12)&lt;&gt;1,"12の数値エラー",
IF(COUNTIF(K$12:K$46,13)&lt;&gt;1,"13の数値エラー",
IF(COUNTIF(K$12:K$46,14)&lt;&gt;1,"14の数値エラー",
IF(COUNTIF(K$12:K$46,15)&lt;&gt;1,"15の数値エラー",""))))))))))))))),
MAX(K$12:K$46)+1&amp;"の数値エラー",""),"何かのエラー")</f>
        <v/>
      </c>
      <c r="U12" s="5" t="str">
        <f>IF(I12="","",COUNTIF($I$12:I12,I12)&amp;I12)</f>
        <v/>
      </c>
    </row>
    <row r="13" spans="1:21" ht="15" customHeight="1" x14ac:dyDescent="0.4">
      <c r="A13" s="1">
        <v>2</v>
      </c>
      <c r="B13" s="8"/>
      <c r="C13" s="8"/>
      <c r="D13" s="9"/>
      <c r="E13" s="8"/>
      <c r="F13" s="10"/>
      <c r="G13" s="132"/>
      <c r="H13" s="132"/>
      <c r="I13" s="8"/>
      <c r="J13" s="8"/>
      <c r="K13" s="8"/>
      <c r="M13" s="2" t="str">
        <f t="shared" ref="M13:M46" si="1">IF(B13="","",
IF(LEN(B13)&lt;&gt;7,"文字数エラー",
IF(MID(B13,4,1)&lt;&gt;"　","スペースエラー","")))</f>
        <v/>
      </c>
      <c r="N13" s="2" t="str">
        <f t="shared" ref="N13:N46" si="2">IF(C13="","",
IF(ASC(C13)&lt;&gt;C13,"半角エラー",
IF(LEN(C13)-LEN(SUBSTITUTE(C13," ",""))&lt;&gt;1,"スペースエラー","")))</f>
        <v/>
      </c>
      <c r="O13" s="2" t="str">
        <f t="shared" ref="O13:O46" si="3">IF(D13="","",
IF(NOT(ISNUMBER(D13)),"日付エラー",
IF(NOT(AND(D13&gt;=DATE(2007,4,2),D13&lt;=DATE(2010,4,1))),"生年月日エラー",
"")))</f>
        <v/>
      </c>
      <c r="P13" s="125"/>
      <c r="Q13" s="123"/>
      <c r="R13" s="123"/>
      <c r="S13" s="123"/>
      <c r="T13" s="123"/>
      <c r="U13" s="5" t="str">
        <f>IF(I13="","",COUNTIF($I$12:I13,I13)&amp;I13)</f>
        <v/>
      </c>
    </row>
    <row r="14" spans="1:21" ht="15" customHeight="1" x14ac:dyDescent="0.4">
      <c r="A14" s="1">
        <v>3</v>
      </c>
      <c r="B14" s="8"/>
      <c r="C14" s="8"/>
      <c r="D14" s="9"/>
      <c r="E14" s="8"/>
      <c r="F14" s="10"/>
      <c r="G14" s="132"/>
      <c r="H14" s="132"/>
      <c r="I14" s="8"/>
      <c r="J14" s="8"/>
      <c r="K14" s="8"/>
      <c r="M14" s="2" t="str">
        <f t="shared" si="1"/>
        <v/>
      </c>
      <c r="N14" s="2" t="str">
        <f t="shared" si="2"/>
        <v/>
      </c>
      <c r="O14" s="2" t="str">
        <f t="shared" si="3"/>
        <v/>
      </c>
      <c r="P14" s="125"/>
      <c r="Q14" s="123"/>
      <c r="R14" s="123"/>
      <c r="S14" s="123"/>
      <c r="T14" s="123"/>
      <c r="U14" s="5" t="str">
        <f>IF(I14="","",COUNTIF($I$12:I14,I14)&amp;I14)</f>
        <v/>
      </c>
    </row>
    <row r="15" spans="1:21" ht="15" customHeight="1" x14ac:dyDescent="0.4">
      <c r="A15" s="1">
        <v>4</v>
      </c>
      <c r="B15" s="8"/>
      <c r="C15" s="8"/>
      <c r="D15" s="9"/>
      <c r="E15" s="8"/>
      <c r="F15" s="10"/>
      <c r="G15" s="132"/>
      <c r="H15" s="132"/>
      <c r="I15" s="8"/>
      <c r="J15" s="8"/>
      <c r="K15" s="8"/>
      <c r="M15" s="2" t="str">
        <f t="shared" si="1"/>
        <v/>
      </c>
      <c r="N15" s="2" t="str">
        <f>IF(C15="","",
IF(ASC(C15)&lt;&gt;C15,"半角エラー",
IF(LEN(C15)-LEN(SUBSTITUTE(C15," ",""))&lt;&gt;1,"スペースエラー","")))</f>
        <v/>
      </c>
      <c r="O15" s="2" t="str">
        <f t="shared" si="3"/>
        <v/>
      </c>
      <c r="P15" s="125"/>
      <c r="Q15" s="123"/>
      <c r="R15" s="123"/>
      <c r="S15" s="123"/>
      <c r="T15" s="123"/>
      <c r="U15" s="5" t="str">
        <f>IF(I15="","",COUNTIF($I$12:I15,I15)&amp;I15)</f>
        <v/>
      </c>
    </row>
    <row r="16" spans="1:21" ht="15" customHeight="1" x14ac:dyDescent="0.4">
      <c r="A16" s="1">
        <v>5</v>
      </c>
      <c r="B16" s="8"/>
      <c r="C16" s="8"/>
      <c r="D16" s="9"/>
      <c r="E16" s="8"/>
      <c r="F16" s="10"/>
      <c r="G16" s="132"/>
      <c r="H16" s="132"/>
      <c r="I16" s="8"/>
      <c r="J16" s="8"/>
      <c r="K16" s="8"/>
      <c r="M16" s="2" t="str">
        <f t="shared" si="1"/>
        <v/>
      </c>
      <c r="N16" s="2" t="str">
        <f t="shared" si="2"/>
        <v/>
      </c>
      <c r="O16" s="2" t="str">
        <f t="shared" si="3"/>
        <v/>
      </c>
      <c r="P16" s="125"/>
      <c r="Q16" s="123"/>
      <c r="R16" s="123"/>
      <c r="S16" s="123"/>
      <c r="T16" s="123"/>
      <c r="U16" s="5" t="str">
        <f>IF(I16="","",COUNTIF($I$12:I16,I16)&amp;I16)</f>
        <v/>
      </c>
    </row>
    <row r="17" spans="1:21" ht="15" customHeight="1" x14ac:dyDescent="0.4">
      <c r="A17" s="1">
        <v>6</v>
      </c>
      <c r="B17" s="8"/>
      <c r="C17" s="8"/>
      <c r="D17" s="9"/>
      <c r="E17" s="8"/>
      <c r="F17" s="10"/>
      <c r="G17" s="132"/>
      <c r="H17" s="132"/>
      <c r="I17" s="8"/>
      <c r="J17" s="8"/>
      <c r="K17" s="8"/>
      <c r="M17" s="2" t="str">
        <f t="shared" si="1"/>
        <v/>
      </c>
      <c r="N17" s="2" t="str">
        <f t="shared" si="2"/>
        <v/>
      </c>
      <c r="O17" s="2" t="str">
        <f t="shared" si="3"/>
        <v/>
      </c>
      <c r="P17" s="125"/>
      <c r="Q17" s="123"/>
      <c r="R17" s="123"/>
      <c r="S17" s="123"/>
      <c r="T17" s="123"/>
      <c r="U17" s="5" t="str">
        <f>IF(I17="","",COUNTIF($I$12:I17,I17)&amp;I17)</f>
        <v/>
      </c>
    </row>
    <row r="18" spans="1:21" ht="15" customHeight="1" x14ac:dyDescent="0.4">
      <c r="A18" s="1">
        <v>7</v>
      </c>
      <c r="B18" s="8"/>
      <c r="C18" s="8"/>
      <c r="D18" s="9"/>
      <c r="E18" s="8"/>
      <c r="F18" s="10"/>
      <c r="G18" s="132"/>
      <c r="H18" s="132"/>
      <c r="I18" s="8"/>
      <c r="J18" s="8"/>
      <c r="K18" s="8"/>
      <c r="M18" s="2" t="str">
        <f t="shared" si="1"/>
        <v/>
      </c>
      <c r="N18" s="2" t="str">
        <f t="shared" si="2"/>
        <v/>
      </c>
      <c r="O18" s="2" t="str">
        <f t="shared" si="3"/>
        <v/>
      </c>
      <c r="P18" s="125"/>
      <c r="Q18" s="123"/>
      <c r="R18" s="123"/>
      <c r="S18" s="123"/>
      <c r="T18" s="123"/>
      <c r="U18" s="5" t="str">
        <f>IF(I18="","",COUNTIF($I$12:I18,I18)&amp;I18)</f>
        <v/>
      </c>
    </row>
    <row r="19" spans="1:21" ht="15" customHeight="1" x14ac:dyDescent="0.4">
      <c r="A19" s="1">
        <v>8</v>
      </c>
      <c r="B19" s="8"/>
      <c r="C19" s="8"/>
      <c r="D19" s="9"/>
      <c r="E19" s="8"/>
      <c r="F19" s="10"/>
      <c r="G19" s="132"/>
      <c r="H19" s="132"/>
      <c r="I19" s="8"/>
      <c r="J19" s="8"/>
      <c r="K19" s="8"/>
      <c r="M19" s="2" t="str">
        <f t="shared" si="1"/>
        <v/>
      </c>
      <c r="N19" s="2" t="str">
        <f t="shared" si="2"/>
        <v/>
      </c>
      <c r="O19" s="2" t="str">
        <f t="shared" si="3"/>
        <v/>
      </c>
      <c r="P19" s="125"/>
      <c r="Q19" s="123"/>
      <c r="R19" s="123"/>
      <c r="S19" s="123"/>
      <c r="T19" s="123"/>
      <c r="U19" s="5" t="str">
        <f>IF(I19="","",COUNTIF($I$12:I19,I19)&amp;I19)</f>
        <v/>
      </c>
    </row>
    <row r="20" spans="1:21" ht="15" customHeight="1" x14ac:dyDescent="0.4">
      <c r="A20" s="1">
        <v>9</v>
      </c>
      <c r="B20" s="8"/>
      <c r="C20" s="8"/>
      <c r="D20" s="9"/>
      <c r="E20" s="8"/>
      <c r="F20" s="10"/>
      <c r="G20" s="132"/>
      <c r="H20" s="132"/>
      <c r="I20" s="8"/>
      <c r="J20" s="8"/>
      <c r="K20" s="8"/>
      <c r="M20" s="2" t="str">
        <f t="shared" si="1"/>
        <v/>
      </c>
      <c r="N20" s="2" t="str">
        <f t="shared" si="2"/>
        <v/>
      </c>
      <c r="O20" s="2" t="str">
        <f t="shared" si="3"/>
        <v/>
      </c>
      <c r="P20" s="125"/>
      <c r="Q20" s="123"/>
      <c r="R20" s="123"/>
      <c r="S20" s="123"/>
      <c r="T20" s="123"/>
      <c r="U20" s="5" t="str">
        <f>IF(I20="","",COUNTIF($I$12:I20,I20)&amp;I20)</f>
        <v/>
      </c>
    </row>
    <row r="21" spans="1:21" ht="15" customHeight="1" x14ac:dyDescent="0.4">
      <c r="A21" s="1">
        <v>10</v>
      </c>
      <c r="B21" s="8"/>
      <c r="C21" s="8"/>
      <c r="D21" s="9"/>
      <c r="E21" s="8"/>
      <c r="F21" s="10"/>
      <c r="G21" s="132"/>
      <c r="H21" s="132"/>
      <c r="I21" s="8"/>
      <c r="J21" s="8"/>
      <c r="K21" s="8"/>
      <c r="M21" s="2" t="str">
        <f t="shared" si="1"/>
        <v/>
      </c>
      <c r="N21" s="2" t="str">
        <f t="shared" si="2"/>
        <v/>
      </c>
      <c r="O21" s="2" t="str">
        <f t="shared" si="3"/>
        <v/>
      </c>
      <c r="P21" s="125"/>
      <c r="Q21" s="123"/>
      <c r="R21" s="123"/>
      <c r="S21" s="123"/>
      <c r="T21" s="123"/>
      <c r="U21" s="5" t="str">
        <f>IF(I21="","",COUNTIF($I$12:I21,I21)&amp;I21)</f>
        <v/>
      </c>
    </row>
    <row r="22" spans="1:21" ht="15" customHeight="1" x14ac:dyDescent="0.4">
      <c r="A22" s="1">
        <v>11</v>
      </c>
      <c r="B22" s="8"/>
      <c r="C22" s="8"/>
      <c r="D22" s="9"/>
      <c r="E22" s="8"/>
      <c r="F22" s="10"/>
      <c r="G22" s="132"/>
      <c r="H22" s="132"/>
      <c r="I22" s="8"/>
      <c r="J22" s="8"/>
      <c r="K22" s="8"/>
      <c r="M22" s="2" t="str">
        <f t="shared" si="1"/>
        <v/>
      </c>
      <c r="N22" s="2" t="str">
        <f t="shared" si="2"/>
        <v/>
      </c>
      <c r="O22" s="2" t="str">
        <f t="shared" si="3"/>
        <v/>
      </c>
      <c r="P22" s="125"/>
      <c r="Q22" s="123"/>
      <c r="R22" s="123"/>
      <c r="S22" s="123"/>
      <c r="T22" s="123"/>
      <c r="U22" s="5" t="str">
        <f>IF(I22="","",COUNTIF($I$12:I22,I22)&amp;I22)</f>
        <v/>
      </c>
    </row>
    <row r="23" spans="1:21" ht="15" customHeight="1" x14ac:dyDescent="0.4">
      <c r="A23" s="1">
        <v>12</v>
      </c>
      <c r="B23" s="8"/>
      <c r="C23" s="8"/>
      <c r="D23" s="9"/>
      <c r="E23" s="8"/>
      <c r="F23" s="10"/>
      <c r="G23" s="132"/>
      <c r="H23" s="132"/>
      <c r="I23" s="8"/>
      <c r="J23" s="8"/>
      <c r="K23" s="8"/>
      <c r="M23" s="2" t="str">
        <f t="shared" si="1"/>
        <v/>
      </c>
      <c r="N23" s="2" t="str">
        <f t="shared" si="2"/>
        <v/>
      </c>
      <c r="O23" s="2" t="str">
        <f t="shared" si="3"/>
        <v/>
      </c>
      <c r="P23" s="125"/>
      <c r="Q23" s="123"/>
      <c r="R23" s="123"/>
      <c r="S23" s="123"/>
      <c r="T23" s="123"/>
      <c r="U23" s="5" t="str">
        <f>IF(I23="","",COUNTIF($I$12:I23,I23)&amp;I23)</f>
        <v/>
      </c>
    </row>
    <row r="24" spans="1:21" ht="15" customHeight="1" x14ac:dyDescent="0.4">
      <c r="A24" s="1">
        <v>13</v>
      </c>
      <c r="B24" s="8"/>
      <c r="C24" s="8"/>
      <c r="D24" s="9"/>
      <c r="E24" s="8"/>
      <c r="F24" s="10"/>
      <c r="G24" s="132"/>
      <c r="H24" s="132"/>
      <c r="I24" s="8"/>
      <c r="J24" s="8"/>
      <c r="K24" s="8"/>
      <c r="M24" s="2" t="str">
        <f t="shared" si="1"/>
        <v/>
      </c>
      <c r="N24" s="2" t="str">
        <f t="shared" si="2"/>
        <v/>
      </c>
      <c r="O24" s="2" t="str">
        <f t="shared" si="3"/>
        <v/>
      </c>
      <c r="P24" s="125"/>
      <c r="Q24" s="123"/>
      <c r="R24" s="123"/>
      <c r="S24" s="123"/>
      <c r="T24" s="123"/>
      <c r="U24" s="5" t="str">
        <f>IF(I24="","",COUNTIF($I$12:I24,I24)&amp;I24)</f>
        <v/>
      </c>
    </row>
    <row r="25" spans="1:21" ht="15" customHeight="1" x14ac:dyDescent="0.4">
      <c r="A25" s="1">
        <v>14</v>
      </c>
      <c r="B25" s="8"/>
      <c r="C25" s="8"/>
      <c r="D25" s="9"/>
      <c r="E25" s="8"/>
      <c r="F25" s="10"/>
      <c r="G25" s="132"/>
      <c r="H25" s="132"/>
      <c r="I25" s="8"/>
      <c r="J25" s="8"/>
      <c r="K25" s="8"/>
      <c r="M25" s="2" t="str">
        <f t="shared" si="1"/>
        <v/>
      </c>
      <c r="N25" s="2" t="str">
        <f t="shared" si="2"/>
        <v/>
      </c>
      <c r="O25" s="2" t="str">
        <f t="shared" si="3"/>
        <v/>
      </c>
      <c r="P25" s="125"/>
      <c r="Q25" s="123"/>
      <c r="R25" s="123"/>
      <c r="S25" s="123"/>
      <c r="T25" s="123"/>
      <c r="U25" s="5" t="str">
        <f>IF(I25="","",COUNTIF($I$12:I25,I25)&amp;I25)</f>
        <v/>
      </c>
    </row>
    <row r="26" spans="1:21" ht="15" customHeight="1" x14ac:dyDescent="0.4">
      <c r="A26" s="1">
        <v>15</v>
      </c>
      <c r="B26" s="8"/>
      <c r="C26" s="8"/>
      <c r="D26" s="9"/>
      <c r="E26" s="8"/>
      <c r="F26" s="10"/>
      <c r="G26" s="132"/>
      <c r="H26" s="132"/>
      <c r="I26" s="8"/>
      <c r="J26" s="8"/>
      <c r="K26" s="8"/>
      <c r="M26" s="2" t="str">
        <f t="shared" si="1"/>
        <v/>
      </c>
      <c r="N26" s="2" t="str">
        <f t="shared" si="2"/>
        <v/>
      </c>
      <c r="O26" s="2" t="str">
        <f t="shared" si="3"/>
        <v/>
      </c>
      <c r="P26" s="125"/>
      <c r="Q26" s="123"/>
      <c r="R26" s="123"/>
      <c r="S26" s="123"/>
      <c r="T26" s="123"/>
      <c r="U26" s="5" t="str">
        <f>IF(I26="","",COUNTIF($I$12:I26,I26)&amp;I26)</f>
        <v/>
      </c>
    </row>
    <row r="27" spans="1:21" ht="15" customHeight="1" x14ac:dyDescent="0.4">
      <c r="A27" s="1">
        <v>16</v>
      </c>
      <c r="B27" s="8"/>
      <c r="C27" s="8"/>
      <c r="D27" s="9"/>
      <c r="E27" s="8"/>
      <c r="F27" s="10"/>
      <c r="G27" s="132"/>
      <c r="H27" s="132"/>
      <c r="I27" s="8"/>
      <c r="J27" s="8"/>
      <c r="K27" s="8"/>
      <c r="M27" s="2" t="str">
        <f t="shared" si="1"/>
        <v/>
      </c>
      <c r="N27" s="2" t="str">
        <f t="shared" si="2"/>
        <v/>
      </c>
      <c r="O27" s="2" t="str">
        <f t="shared" si="3"/>
        <v/>
      </c>
      <c r="P27" s="125"/>
      <c r="Q27" s="123"/>
      <c r="R27" s="123"/>
      <c r="S27" s="123"/>
      <c r="T27" s="123"/>
      <c r="U27" s="5" t="str">
        <f>IF(I27="","",COUNTIF($I$12:I27,I27)&amp;I27)</f>
        <v/>
      </c>
    </row>
    <row r="28" spans="1:21" ht="15" customHeight="1" x14ac:dyDescent="0.4">
      <c r="A28" s="1">
        <v>17</v>
      </c>
      <c r="B28" s="8"/>
      <c r="C28" s="8"/>
      <c r="D28" s="9"/>
      <c r="E28" s="8"/>
      <c r="F28" s="10"/>
      <c r="G28" s="132"/>
      <c r="H28" s="132"/>
      <c r="I28" s="8"/>
      <c r="J28" s="8"/>
      <c r="K28" s="8"/>
      <c r="M28" s="2" t="str">
        <f t="shared" si="1"/>
        <v/>
      </c>
      <c r="N28" s="2" t="str">
        <f t="shared" si="2"/>
        <v/>
      </c>
      <c r="O28" s="2" t="str">
        <f t="shared" si="3"/>
        <v/>
      </c>
      <c r="P28" s="125"/>
      <c r="Q28" s="123"/>
      <c r="R28" s="123"/>
      <c r="S28" s="123"/>
      <c r="T28" s="123"/>
      <c r="U28" s="5" t="str">
        <f>IF(I28="","",COUNTIF($I$12:I28,I28)&amp;I28)</f>
        <v/>
      </c>
    </row>
    <row r="29" spans="1:21" ht="15" customHeight="1" x14ac:dyDescent="0.4">
      <c r="A29" s="1">
        <v>18</v>
      </c>
      <c r="B29" s="8"/>
      <c r="C29" s="8"/>
      <c r="D29" s="9"/>
      <c r="E29" s="8"/>
      <c r="F29" s="10"/>
      <c r="G29" s="132"/>
      <c r="H29" s="132"/>
      <c r="I29" s="8"/>
      <c r="J29" s="8"/>
      <c r="K29" s="8"/>
      <c r="M29" s="2" t="str">
        <f t="shared" si="1"/>
        <v/>
      </c>
      <c r="N29" s="2" t="str">
        <f t="shared" si="2"/>
        <v/>
      </c>
      <c r="O29" s="2" t="str">
        <f t="shared" si="3"/>
        <v/>
      </c>
      <c r="P29" s="125"/>
      <c r="Q29" s="123"/>
      <c r="R29" s="123"/>
      <c r="S29" s="123"/>
      <c r="T29" s="123"/>
      <c r="U29" s="5" t="str">
        <f>IF(I29="","",COUNTIF($I$12:I29,I29)&amp;I29)</f>
        <v/>
      </c>
    </row>
    <row r="30" spans="1:21" ht="15" customHeight="1" x14ac:dyDescent="0.4">
      <c r="A30" s="1">
        <v>19</v>
      </c>
      <c r="B30" s="8"/>
      <c r="C30" s="8"/>
      <c r="D30" s="9"/>
      <c r="E30" s="8"/>
      <c r="F30" s="10"/>
      <c r="G30" s="132"/>
      <c r="H30" s="132"/>
      <c r="I30" s="8"/>
      <c r="J30" s="8"/>
      <c r="K30" s="8"/>
      <c r="M30" s="2" t="str">
        <f t="shared" si="1"/>
        <v/>
      </c>
      <c r="N30" s="2" t="str">
        <f t="shared" si="2"/>
        <v/>
      </c>
      <c r="O30" s="2" t="str">
        <f t="shared" si="3"/>
        <v/>
      </c>
      <c r="P30" s="125"/>
      <c r="Q30" s="123"/>
      <c r="R30" s="123"/>
      <c r="S30" s="123"/>
      <c r="T30" s="123"/>
      <c r="U30" s="5" t="str">
        <f>IF(I30="","",COUNTIF($I$12:I30,I30)&amp;I30)</f>
        <v/>
      </c>
    </row>
    <row r="31" spans="1:21" ht="15" customHeight="1" x14ac:dyDescent="0.4">
      <c r="A31" s="1">
        <v>20</v>
      </c>
      <c r="B31" s="8"/>
      <c r="C31" s="8"/>
      <c r="D31" s="9"/>
      <c r="E31" s="8"/>
      <c r="F31" s="10"/>
      <c r="G31" s="132"/>
      <c r="H31" s="132"/>
      <c r="I31" s="8"/>
      <c r="J31" s="8"/>
      <c r="K31" s="8"/>
      <c r="M31" s="2" t="str">
        <f t="shared" si="1"/>
        <v/>
      </c>
      <c r="N31" s="2" t="str">
        <f t="shared" si="2"/>
        <v/>
      </c>
      <c r="O31" s="2" t="str">
        <f t="shared" si="3"/>
        <v/>
      </c>
      <c r="P31" s="125"/>
      <c r="Q31" s="123"/>
      <c r="R31" s="123"/>
      <c r="S31" s="123"/>
      <c r="T31" s="123"/>
      <c r="U31" s="5" t="str">
        <f>IF(I31="","",COUNTIF($I$12:I31,I31)&amp;I31)</f>
        <v/>
      </c>
    </row>
    <row r="32" spans="1:21" ht="15" customHeight="1" x14ac:dyDescent="0.4">
      <c r="A32" s="1">
        <v>21</v>
      </c>
      <c r="B32" s="8"/>
      <c r="C32" s="8"/>
      <c r="D32" s="9"/>
      <c r="E32" s="8"/>
      <c r="F32" s="10"/>
      <c r="G32" s="132"/>
      <c r="H32" s="132"/>
      <c r="I32" s="8"/>
      <c r="J32" s="8"/>
      <c r="K32" s="8"/>
      <c r="M32" s="2" t="str">
        <f t="shared" ref="M32:M37" si="4">IF(B32="","",
IF(LEN(B32)&lt;&gt;7,"文字数エラー",
IF(MID(B32,4,1)&lt;&gt;"　","スペースエラー","")))</f>
        <v/>
      </c>
      <c r="N32" s="2" t="str">
        <f t="shared" ref="N32:N37" si="5">IF(C32="","",
IF(ASC(C32)&lt;&gt;C32,"半角エラー",
IF(LEN(C32)-LEN(SUBSTITUTE(C32," ",""))&lt;&gt;1,"スペースエラー","")))</f>
        <v/>
      </c>
      <c r="O32" s="2" t="str">
        <f t="shared" ref="O32:O37" si="6">IF(D32="","",
IF(NOT(ISNUMBER(D32)),"日付エラー",
IF(NOT(AND(D32&gt;=DATE(2007,4,2),D32&lt;=DATE(2010,4,1))),"生年月日エラー",
"")))</f>
        <v/>
      </c>
      <c r="P32" s="125"/>
      <c r="Q32" s="123"/>
      <c r="R32" s="123"/>
      <c r="S32" s="123"/>
      <c r="T32" s="123"/>
      <c r="U32" s="5" t="str">
        <f>IF(I32="","",COUNTIF($I$12:I32,I32)&amp;I32)</f>
        <v/>
      </c>
    </row>
    <row r="33" spans="1:21" ht="15" customHeight="1" x14ac:dyDescent="0.4">
      <c r="A33" s="1">
        <v>22</v>
      </c>
      <c r="B33" s="8"/>
      <c r="C33" s="8"/>
      <c r="D33" s="9"/>
      <c r="E33" s="8"/>
      <c r="F33" s="10"/>
      <c r="G33" s="132"/>
      <c r="H33" s="132"/>
      <c r="I33" s="8"/>
      <c r="J33" s="8"/>
      <c r="K33" s="8"/>
      <c r="M33" s="2" t="str">
        <f t="shared" si="4"/>
        <v/>
      </c>
      <c r="N33" s="2" t="str">
        <f t="shared" si="5"/>
        <v/>
      </c>
      <c r="O33" s="2" t="str">
        <f t="shared" si="6"/>
        <v/>
      </c>
      <c r="P33" s="125"/>
      <c r="Q33" s="123"/>
      <c r="R33" s="123"/>
      <c r="S33" s="123"/>
      <c r="T33" s="123"/>
      <c r="U33" s="5" t="str">
        <f>IF(I33="","",COUNTIF($I$12:I33,I33)&amp;I33)</f>
        <v/>
      </c>
    </row>
    <row r="34" spans="1:21" ht="15" customHeight="1" x14ac:dyDescent="0.4">
      <c r="A34" s="1">
        <v>23</v>
      </c>
      <c r="B34" s="8"/>
      <c r="C34" s="8"/>
      <c r="D34" s="9"/>
      <c r="E34" s="8"/>
      <c r="F34" s="10"/>
      <c r="G34" s="132"/>
      <c r="H34" s="132"/>
      <c r="I34" s="8"/>
      <c r="J34" s="8"/>
      <c r="K34" s="8"/>
      <c r="M34" s="2" t="str">
        <f t="shared" si="4"/>
        <v/>
      </c>
      <c r="N34" s="2" t="str">
        <f t="shared" si="5"/>
        <v/>
      </c>
      <c r="O34" s="2" t="str">
        <f t="shared" si="6"/>
        <v/>
      </c>
      <c r="P34" s="125"/>
      <c r="Q34" s="123"/>
      <c r="R34" s="123"/>
      <c r="S34" s="123"/>
      <c r="T34" s="123"/>
      <c r="U34" s="5" t="str">
        <f>IF(I34="","",COUNTIF($I$12:I34,I34)&amp;I34)</f>
        <v/>
      </c>
    </row>
    <row r="35" spans="1:21" ht="15" customHeight="1" x14ac:dyDescent="0.4">
      <c r="A35" s="1">
        <v>24</v>
      </c>
      <c r="B35" s="8"/>
      <c r="C35" s="8"/>
      <c r="D35" s="9"/>
      <c r="E35" s="8"/>
      <c r="F35" s="10"/>
      <c r="G35" s="132"/>
      <c r="H35" s="132"/>
      <c r="I35" s="8"/>
      <c r="J35" s="8"/>
      <c r="K35" s="8"/>
      <c r="M35" s="2" t="str">
        <f t="shared" si="4"/>
        <v/>
      </c>
      <c r="N35" s="2" t="str">
        <f t="shared" si="5"/>
        <v/>
      </c>
      <c r="O35" s="2" t="str">
        <f t="shared" si="6"/>
        <v/>
      </c>
      <c r="P35" s="125"/>
      <c r="Q35" s="123"/>
      <c r="R35" s="123"/>
      <c r="S35" s="123"/>
      <c r="T35" s="123"/>
      <c r="U35" s="5" t="str">
        <f>IF(I35="","",COUNTIF($I$12:I35,I35)&amp;I35)</f>
        <v/>
      </c>
    </row>
    <row r="36" spans="1:21" ht="15" customHeight="1" x14ac:dyDescent="0.4">
      <c r="A36" s="1">
        <v>25</v>
      </c>
      <c r="B36" s="8"/>
      <c r="C36" s="8"/>
      <c r="D36" s="9"/>
      <c r="E36" s="8"/>
      <c r="F36" s="10"/>
      <c r="G36" s="132"/>
      <c r="H36" s="132"/>
      <c r="I36" s="8"/>
      <c r="J36" s="8"/>
      <c r="K36" s="8"/>
      <c r="M36" s="2" t="str">
        <f t="shared" si="4"/>
        <v/>
      </c>
      <c r="N36" s="2" t="str">
        <f t="shared" si="5"/>
        <v/>
      </c>
      <c r="O36" s="2" t="str">
        <f t="shared" si="6"/>
        <v/>
      </c>
      <c r="P36" s="125"/>
      <c r="Q36" s="123"/>
      <c r="R36" s="123"/>
      <c r="S36" s="123"/>
      <c r="T36" s="123"/>
      <c r="U36" s="5" t="str">
        <f>IF(I36="","",COUNTIF($I$12:I36,I36)&amp;I36)</f>
        <v/>
      </c>
    </row>
    <row r="37" spans="1:21" ht="15" customHeight="1" x14ac:dyDescent="0.4">
      <c r="A37" s="1">
        <v>26</v>
      </c>
      <c r="B37" s="8"/>
      <c r="C37" s="8"/>
      <c r="D37" s="9"/>
      <c r="E37" s="8"/>
      <c r="F37" s="10"/>
      <c r="G37" s="132"/>
      <c r="H37" s="132"/>
      <c r="I37" s="8"/>
      <c r="J37" s="8"/>
      <c r="K37" s="8"/>
      <c r="M37" s="2" t="str">
        <f t="shared" si="4"/>
        <v/>
      </c>
      <c r="N37" s="2" t="str">
        <f t="shared" si="5"/>
        <v/>
      </c>
      <c r="O37" s="2" t="str">
        <f t="shared" si="6"/>
        <v/>
      </c>
      <c r="P37" s="125"/>
      <c r="Q37" s="123"/>
      <c r="R37" s="123"/>
      <c r="S37" s="123"/>
      <c r="T37" s="123"/>
      <c r="U37" s="5" t="str">
        <f>IF(I37="","",COUNTIF($I$12:I37,I37)&amp;I37)</f>
        <v/>
      </c>
    </row>
    <row r="38" spans="1:21" ht="15" customHeight="1" x14ac:dyDescent="0.4">
      <c r="A38" s="1">
        <v>27</v>
      </c>
      <c r="B38" s="8"/>
      <c r="C38" s="8"/>
      <c r="D38" s="9"/>
      <c r="E38" s="8"/>
      <c r="F38" s="10"/>
      <c r="G38" s="132"/>
      <c r="H38" s="132"/>
      <c r="I38" s="8"/>
      <c r="J38" s="8"/>
      <c r="K38" s="8"/>
      <c r="M38" s="2" t="str">
        <f t="shared" ref="M38:M42" si="7">IF(B38="","",
IF(LEN(B38)&lt;&gt;7,"文字数エラー",
IF(MID(B38,4,1)&lt;&gt;"　","スペースエラー","")))</f>
        <v/>
      </c>
      <c r="N38" s="2" t="str">
        <f t="shared" ref="N38:N42" si="8">IF(C38="","",
IF(ASC(C38)&lt;&gt;C38,"半角エラー",
IF(LEN(C38)-LEN(SUBSTITUTE(C38," ",""))&lt;&gt;1,"スペースエラー","")))</f>
        <v/>
      </c>
      <c r="O38" s="2" t="str">
        <f t="shared" ref="O38:O42" si="9">IF(D38="","",
IF(NOT(ISNUMBER(D38)),"日付エラー",
IF(NOT(AND(D38&gt;=DATE(2007,4,2),D38&lt;=DATE(2010,4,1))),"生年月日エラー",
"")))</f>
        <v/>
      </c>
      <c r="P38" s="125"/>
      <c r="Q38" s="123"/>
      <c r="R38" s="123"/>
      <c r="S38" s="123"/>
      <c r="T38" s="123"/>
      <c r="U38" s="5" t="str">
        <f>IF(I38="","",COUNTIF($I$12:I38,I38)&amp;I38)</f>
        <v/>
      </c>
    </row>
    <row r="39" spans="1:21" ht="15" customHeight="1" x14ac:dyDescent="0.4">
      <c r="A39" s="1">
        <v>28</v>
      </c>
      <c r="B39" s="8"/>
      <c r="C39" s="8"/>
      <c r="D39" s="9"/>
      <c r="E39" s="8"/>
      <c r="F39" s="10"/>
      <c r="G39" s="132"/>
      <c r="H39" s="132"/>
      <c r="I39" s="8"/>
      <c r="J39" s="8"/>
      <c r="K39" s="8"/>
      <c r="M39" s="2" t="str">
        <f t="shared" si="7"/>
        <v/>
      </c>
      <c r="N39" s="2" t="str">
        <f t="shared" si="8"/>
        <v/>
      </c>
      <c r="O39" s="2" t="str">
        <f t="shared" si="9"/>
        <v/>
      </c>
      <c r="P39" s="125"/>
      <c r="Q39" s="123"/>
      <c r="R39" s="123"/>
      <c r="S39" s="123"/>
      <c r="T39" s="123"/>
      <c r="U39" s="5" t="str">
        <f>IF(I39="","",COUNTIF($I$12:I39,I39)&amp;I39)</f>
        <v/>
      </c>
    </row>
    <row r="40" spans="1:21" ht="15" customHeight="1" x14ac:dyDescent="0.4">
      <c r="A40" s="1">
        <v>29</v>
      </c>
      <c r="B40" s="8"/>
      <c r="C40" s="8"/>
      <c r="D40" s="9"/>
      <c r="E40" s="8"/>
      <c r="F40" s="10"/>
      <c r="G40" s="132"/>
      <c r="H40" s="132"/>
      <c r="I40" s="8"/>
      <c r="J40" s="8"/>
      <c r="K40" s="8"/>
      <c r="M40" s="2" t="str">
        <f t="shared" si="7"/>
        <v/>
      </c>
      <c r="N40" s="2" t="str">
        <f t="shared" si="8"/>
        <v/>
      </c>
      <c r="O40" s="2" t="str">
        <f t="shared" si="9"/>
        <v/>
      </c>
      <c r="P40" s="125"/>
      <c r="Q40" s="123"/>
      <c r="R40" s="123"/>
      <c r="S40" s="123"/>
      <c r="T40" s="123"/>
      <c r="U40" s="5" t="str">
        <f>IF(I40="","",COUNTIF($I$12:I40,I40)&amp;I40)</f>
        <v/>
      </c>
    </row>
    <row r="41" spans="1:21" ht="15" customHeight="1" x14ac:dyDescent="0.4">
      <c r="A41" s="1">
        <v>30</v>
      </c>
      <c r="B41" s="8"/>
      <c r="C41" s="8"/>
      <c r="D41" s="9"/>
      <c r="E41" s="8"/>
      <c r="F41" s="10"/>
      <c r="G41" s="132"/>
      <c r="H41" s="132"/>
      <c r="I41" s="8"/>
      <c r="J41" s="8"/>
      <c r="K41" s="8"/>
      <c r="M41" s="2" t="str">
        <f t="shared" si="7"/>
        <v/>
      </c>
      <c r="N41" s="2" t="str">
        <f t="shared" si="8"/>
        <v/>
      </c>
      <c r="O41" s="2" t="str">
        <f t="shared" si="9"/>
        <v/>
      </c>
      <c r="P41" s="125"/>
      <c r="Q41" s="123"/>
      <c r="R41" s="123"/>
      <c r="S41" s="123"/>
      <c r="T41" s="123"/>
      <c r="U41" s="5" t="str">
        <f>IF(I41="","",COUNTIF($I$12:I41,I41)&amp;I41)</f>
        <v/>
      </c>
    </row>
    <row r="42" spans="1:21" ht="15" customHeight="1" x14ac:dyDescent="0.4">
      <c r="A42" s="1">
        <v>31</v>
      </c>
      <c r="B42" s="8"/>
      <c r="C42" s="8"/>
      <c r="D42" s="9"/>
      <c r="E42" s="8"/>
      <c r="F42" s="10"/>
      <c r="G42" s="132"/>
      <c r="H42" s="132"/>
      <c r="I42" s="8"/>
      <c r="J42" s="8"/>
      <c r="K42" s="8"/>
      <c r="M42" s="2" t="str">
        <f t="shared" si="7"/>
        <v/>
      </c>
      <c r="N42" s="2" t="str">
        <f t="shared" si="8"/>
        <v/>
      </c>
      <c r="O42" s="2" t="str">
        <f t="shared" si="9"/>
        <v/>
      </c>
      <c r="P42" s="125"/>
      <c r="Q42" s="123"/>
      <c r="R42" s="123"/>
      <c r="S42" s="123"/>
      <c r="T42" s="123"/>
      <c r="U42" s="5" t="str">
        <f>IF(I42="","",COUNTIF($I$12:I42,I42)&amp;I42)</f>
        <v/>
      </c>
    </row>
    <row r="43" spans="1:21" ht="15" customHeight="1" x14ac:dyDescent="0.4">
      <c r="A43" s="1">
        <v>32</v>
      </c>
      <c r="B43" s="8"/>
      <c r="C43" s="8"/>
      <c r="D43" s="9"/>
      <c r="E43" s="8"/>
      <c r="F43" s="10"/>
      <c r="G43" s="132"/>
      <c r="H43" s="132"/>
      <c r="I43" s="8"/>
      <c r="J43" s="8"/>
      <c r="K43" s="8"/>
      <c r="M43" s="2" t="str">
        <f t="shared" si="1"/>
        <v/>
      </c>
      <c r="N43" s="2" t="str">
        <f t="shared" si="2"/>
        <v/>
      </c>
      <c r="O43" s="2" t="str">
        <f t="shared" si="3"/>
        <v/>
      </c>
      <c r="P43" s="125"/>
      <c r="Q43" s="123"/>
      <c r="R43" s="123"/>
      <c r="S43" s="123"/>
      <c r="T43" s="123"/>
      <c r="U43" s="5" t="str">
        <f>IF(I43="","",COUNTIF($I$12:I43,I43)&amp;I43)</f>
        <v/>
      </c>
    </row>
    <row r="44" spans="1:21" ht="15" customHeight="1" x14ac:dyDescent="0.4">
      <c r="A44" s="1">
        <v>33</v>
      </c>
      <c r="B44" s="8"/>
      <c r="C44" s="8"/>
      <c r="D44" s="9"/>
      <c r="E44" s="8"/>
      <c r="F44" s="10"/>
      <c r="G44" s="132"/>
      <c r="H44" s="132"/>
      <c r="I44" s="8"/>
      <c r="J44" s="8"/>
      <c r="K44" s="8"/>
      <c r="M44" s="2" t="str">
        <f t="shared" si="1"/>
        <v/>
      </c>
      <c r="N44" s="2" t="str">
        <f t="shared" si="2"/>
        <v/>
      </c>
      <c r="O44" s="2" t="str">
        <f t="shared" si="3"/>
        <v/>
      </c>
      <c r="P44" s="125"/>
      <c r="Q44" s="123"/>
      <c r="R44" s="123"/>
      <c r="S44" s="123"/>
      <c r="T44" s="123"/>
      <c r="U44" s="5" t="str">
        <f>IF(I44="","",COUNTIF($I$12:I44,I44)&amp;I44)</f>
        <v/>
      </c>
    </row>
    <row r="45" spans="1:21" ht="15" customHeight="1" x14ac:dyDescent="0.4">
      <c r="A45" s="1">
        <v>34</v>
      </c>
      <c r="B45" s="8"/>
      <c r="C45" s="8"/>
      <c r="D45" s="9"/>
      <c r="E45" s="8"/>
      <c r="F45" s="10"/>
      <c r="G45" s="132"/>
      <c r="H45" s="132"/>
      <c r="I45" s="8"/>
      <c r="J45" s="8"/>
      <c r="K45" s="8"/>
      <c r="M45" s="2" t="str">
        <f t="shared" si="1"/>
        <v/>
      </c>
      <c r="N45" s="2" t="str">
        <f t="shared" si="2"/>
        <v/>
      </c>
      <c r="O45" s="2" t="str">
        <f t="shared" si="3"/>
        <v/>
      </c>
      <c r="P45" s="125"/>
      <c r="Q45" s="123"/>
      <c r="R45" s="123"/>
      <c r="S45" s="123"/>
      <c r="T45" s="123"/>
      <c r="U45" s="5" t="str">
        <f>IF(I45="","",COUNTIF($I$12:I45,I45)&amp;I45)</f>
        <v/>
      </c>
    </row>
    <row r="46" spans="1:21" ht="15" customHeight="1" x14ac:dyDescent="0.4">
      <c r="A46" s="1">
        <v>35</v>
      </c>
      <c r="B46" s="8"/>
      <c r="C46" s="8"/>
      <c r="D46" s="9"/>
      <c r="E46" s="8"/>
      <c r="F46" s="10"/>
      <c r="G46" s="132"/>
      <c r="H46" s="132"/>
      <c r="I46" s="8"/>
      <c r="J46" s="8"/>
      <c r="K46" s="8"/>
      <c r="M46" s="2" t="str">
        <f t="shared" si="1"/>
        <v/>
      </c>
      <c r="N46" s="2" t="str">
        <f t="shared" si="2"/>
        <v/>
      </c>
      <c r="O46" s="2" t="str">
        <f t="shared" si="3"/>
        <v/>
      </c>
      <c r="P46" s="125"/>
      <c r="Q46" s="123"/>
      <c r="R46" s="123"/>
      <c r="S46" s="123"/>
      <c r="T46" s="123"/>
      <c r="U46" s="5" t="str">
        <f>IF(I46="","",COUNTIF($I$12:I46,I46)&amp;I46)</f>
        <v/>
      </c>
    </row>
  </sheetData>
  <sheetProtection algorithmName="SHA-512" hashValue="KObwTkJX4wvrxUsff7IlB1TZUZrWQxdJYO0O1+Y36TszsYiEwQFOyrW8pv8w8k7jw+sD9oCnzJpyxo8W6zqGJA==" saltValue="Uhz9lisBpDkMXmtiWlfBEA==" spinCount="100000" sheet="1" objects="1" scenarios="1"/>
  <mergeCells count="22">
    <mergeCell ref="S12:S46"/>
    <mergeCell ref="G4:K4"/>
    <mergeCell ref="G5:K5"/>
    <mergeCell ref="G6:K6"/>
    <mergeCell ref="G7:K7"/>
    <mergeCell ref="G8:K8"/>
    <mergeCell ref="A2:K2"/>
    <mergeCell ref="A1:K1"/>
    <mergeCell ref="R12:R46"/>
    <mergeCell ref="P12:P46"/>
    <mergeCell ref="T12:T46"/>
    <mergeCell ref="Q12:Q46"/>
    <mergeCell ref="G9:K9"/>
    <mergeCell ref="E5:E7"/>
    <mergeCell ref="A4:B4"/>
    <mergeCell ref="A5:B5"/>
    <mergeCell ref="A6:B6"/>
    <mergeCell ref="A7:B7"/>
    <mergeCell ref="C4:D4"/>
    <mergeCell ref="C5:D5"/>
    <mergeCell ref="C6:D6"/>
    <mergeCell ref="C7:D7"/>
  </mergeCells>
  <phoneticPr fontId="11"/>
  <conditionalFormatting sqref="B12">
    <cfRule type="expression" dxfId="6" priority="4" stopIfTrue="1">
      <formula>AND(A12=DBCS(A12),LEN(A12)-LEN(SUBSTITUTE(A12,"　",""))=1,LEN(A12)=LEN(SUBSTITUTE(B12," ","")),LEFT(B12,1)&lt;&gt;"　",RIGHT(B12,1)&lt;&gt;"　" )</formula>
    </cfRule>
  </conditionalFormatting>
  <conditionalFormatting sqref="C4:D7 G4:K9 E5">
    <cfRule type="containsBlanks" dxfId="5" priority="1">
      <formula>LEN(TRIM(C4))=0</formula>
    </cfRule>
  </conditionalFormatting>
  <conditionalFormatting sqref="M12:T46">
    <cfRule type="notContainsBlanks" dxfId="4" priority="2">
      <formula>LEN(TRIM(M12))&gt;0</formula>
    </cfRule>
  </conditionalFormatting>
  <dataValidations count="6">
    <dataValidation type="list" allowBlank="1" showInputMessage="1" showErrorMessage="1" sqref="E12:E46" xr:uid="{DBFCC781-E800-1147-8B00-22CC09116581}">
      <formula1>"1,2,3,4"</formula1>
    </dataValidation>
    <dataValidation type="textLength" operator="equal" allowBlank="1" showInputMessage="1" showErrorMessage="1" sqref="G9:K9 G5:K5 G7:K7 F12:F46" xr:uid="{04BC4F71-39B9-CB48-9507-86E0876EE8A1}">
      <formula1>10</formula1>
    </dataValidation>
    <dataValidation type="list" allowBlank="1" showInputMessage="1" showErrorMessage="1" sqref="G12:G46" xr:uid="{0BBAA689-6BF9-194B-AB0F-129445C07FFC}">
      <formula1>"1,2,3,4,5,6,7,マネ兼"</formula1>
    </dataValidation>
    <dataValidation type="list" allowBlank="1" showInputMessage="1" showErrorMessage="1" sqref="H12:H46" xr:uid="{2D5F1DEB-D67E-4349-A0BA-29D7D1A9E859}">
      <formula1>"◎"</formula1>
    </dataValidation>
    <dataValidation type="list" allowBlank="1" showInputMessage="1" showErrorMessage="1" sqref="C4:D4" xr:uid="{DD814743-81DE-4BA8-B107-801E5EF5F13B}">
      <formula1>INDEX(参加校,,2)</formula1>
    </dataValidation>
    <dataValidation type="whole" allowBlank="1" showInputMessage="1" showErrorMessage="1" sqref="I12:K46" xr:uid="{E669E078-E4DB-48E2-B3B1-D454BAA349E8}">
      <formula1>1</formula1>
      <formula2>99</formula2>
    </dataValidation>
  </dataValidations>
  <printOptions horizontalCentered="1"/>
  <pageMargins left="0.47244094488188981" right="0.23622047244094491" top="0.47244094488188981" bottom="0.74803149606299213" header="0.31496062992125984" footer="0.31496062992125984"/>
  <pageSetup paperSize="9" orientation="portrait" blackAndWhite="1" horizontalDpi="4294967293" verticalDpi="0" r:id="rId1"/>
  <ignoredErrors>
    <ignoredError sqref="U13:U24" formulaRange="1"/>
    <ignoredError sqref="F27:F46" numberStoredAsText="1"/>
  </ignoredError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35CAD7-FF4F-774C-8BD6-6F11C2B8A83E}">
  <sheetPr>
    <tabColor rgb="FFFF0000"/>
  </sheetPr>
  <dimension ref="A1:U46"/>
  <sheetViews>
    <sheetView zoomScaleNormal="100" workbookViewId="0">
      <selection activeCell="X11" sqref="X11"/>
    </sheetView>
  </sheetViews>
  <sheetFormatPr defaultColWidth="10.6640625" defaultRowHeight="18.95" customHeight="1" x14ac:dyDescent="0.4"/>
  <cols>
    <col min="1" max="1" width="4" style="4" customWidth="1"/>
    <col min="2" max="2" width="12.44140625" style="4" customWidth="1"/>
    <col min="3" max="3" width="9.44140625" style="4" customWidth="1"/>
    <col min="4" max="4" width="11.33203125" style="4" customWidth="1"/>
    <col min="5" max="5" width="5.44140625" style="4" customWidth="1"/>
    <col min="6" max="6" width="11.109375" style="4" customWidth="1"/>
    <col min="7" max="11" width="5.109375" style="4" customWidth="1"/>
    <col min="12" max="12" width="3.88671875" style="4" customWidth="1"/>
    <col min="13" max="20" width="7.5546875" style="4" customWidth="1"/>
    <col min="21" max="21" width="6" style="4" bestFit="1" customWidth="1"/>
    <col min="22" max="16384" width="10.6640625" style="4"/>
  </cols>
  <sheetData>
    <row r="1" spans="1:21" s="56" customFormat="1" ht="18.95" customHeight="1" x14ac:dyDescent="0.4">
      <c r="A1" s="121" t="str">
        <f>大会名</f>
        <v>令和７年度　第６２回　苫小牧地区冬季バドミントン大会</v>
      </c>
      <c r="B1" s="121"/>
      <c r="C1" s="121"/>
      <c r="D1" s="121"/>
      <c r="E1" s="121"/>
      <c r="F1" s="121"/>
      <c r="G1" s="121"/>
      <c r="H1" s="121"/>
      <c r="I1" s="121"/>
      <c r="J1" s="121"/>
      <c r="K1" s="121"/>
    </row>
    <row r="2" spans="1:21" s="56" customFormat="1" ht="18.95" customHeight="1" x14ac:dyDescent="0.4">
      <c r="A2" s="120" t="s">
        <v>42</v>
      </c>
      <c r="B2" s="120"/>
      <c r="C2" s="120"/>
      <c r="D2" s="120"/>
      <c r="E2" s="120"/>
      <c r="F2" s="120"/>
      <c r="G2" s="120"/>
      <c r="H2" s="120"/>
      <c r="I2" s="120"/>
      <c r="J2" s="120"/>
      <c r="K2" s="120"/>
    </row>
    <row r="4" spans="1:21" ht="16.5" customHeight="1" x14ac:dyDescent="0.4">
      <c r="A4" s="128" t="s">
        <v>5</v>
      </c>
      <c r="B4" s="128"/>
      <c r="C4" s="126"/>
      <c r="D4" s="126"/>
      <c r="E4" s="2" t="s">
        <v>9</v>
      </c>
      <c r="F4" s="3" t="s">
        <v>10</v>
      </c>
      <c r="G4" s="126"/>
      <c r="H4" s="126"/>
      <c r="I4" s="126"/>
      <c r="J4" s="126"/>
      <c r="K4" s="126"/>
    </row>
    <row r="5" spans="1:21" ht="16.5" customHeight="1" x14ac:dyDescent="0.4">
      <c r="A5" s="128" t="s">
        <v>6</v>
      </c>
      <c r="B5" s="128"/>
      <c r="C5" s="126"/>
      <c r="D5" s="126"/>
      <c r="E5" s="127" t="str">
        <f>IFERROR(INDEX(参加校,MATCH(C4,INDEX(参加校,,2),0),1),"")</f>
        <v/>
      </c>
      <c r="F5" s="3" t="s">
        <v>12</v>
      </c>
      <c r="G5" s="126"/>
      <c r="H5" s="126"/>
      <c r="I5" s="126"/>
      <c r="J5" s="126"/>
      <c r="K5" s="126"/>
    </row>
    <row r="6" spans="1:21" ht="16.5" customHeight="1" x14ac:dyDescent="0.4">
      <c r="A6" s="128" t="s">
        <v>7</v>
      </c>
      <c r="B6" s="128"/>
      <c r="C6" s="126"/>
      <c r="D6" s="126"/>
      <c r="E6" s="127"/>
      <c r="F6" s="3" t="s">
        <v>11</v>
      </c>
      <c r="G6" s="126"/>
      <c r="H6" s="126"/>
      <c r="I6" s="126"/>
      <c r="J6" s="126"/>
      <c r="K6" s="126"/>
    </row>
    <row r="7" spans="1:21" ht="16.5" customHeight="1" x14ac:dyDescent="0.4">
      <c r="A7" s="128" t="s">
        <v>8</v>
      </c>
      <c r="B7" s="128"/>
      <c r="C7" s="126"/>
      <c r="D7" s="126"/>
      <c r="E7" s="127"/>
      <c r="F7" s="3" t="s">
        <v>13</v>
      </c>
      <c r="G7" s="126"/>
      <c r="H7" s="126"/>
      <c r="I7" s="126"/>
      <c r="J7" s="126"/>
      <c r="K7" s="126"/>
    </row>
    <row r="8" spans="1:21" ht="16.5" customHeight="1" x14ac:dyDescent="0.4">
      <c r="E8"/>
      <c r="F8" s="3" t="s">
        <v>105</v>
      </c>
      <c r="G8" s="126"/>
      <c r="H8" s="126"/>
      <c r="I8" s="126"/>
      <c r="J8" s="126"/>
      <c r="K8" s="126"/>
    </row>
    <row r="9" spans="1:21" ht="16.5" customHeight="1" x14ac:dyDescent="0.4">
      <c r="E9"/>
      <c r="F9" s="3" t="s">
        <v>14</v>
      </c>
      <c r="G9" s="126"/>
      <c r="H9" s="126"/>
      <c r="I9" s="126"/>
      <c r="J9" s="126"/>
      <c r="K9" s="126"/>
    </row>
    <row r="11" spans="1:21" ht="36" x14ac:dyDescent="0.4">
      <c r="A11" s="1" t="s">
        <v>4</v>
      </c>
      <c r="B11" s="6" t="s">
        <v>15</v>
      </c>
      <c r="C11" s="6" t="s">
        <v>3</v>
      </c>
      <c r="D11" s="1" t="s">
        <v>0</v>
      </c>
      <c r="E11" s="1" t="s">
        <v>1</v>
      </c>
      <c r="F11" s="6" t="s">
        <v>2</v>
      </c>
      <c r="G11" s="131" t="s">
        <v>19</v>
      </c>
      <c r="H11" s="131" t="s">
        <v>16</v>
      </c>
      <c r="I11" s="6" t="s">
        <v>36</v>
      </c>
      <c r="J11" s="6" t="s">
        <v>35</v>
      </c>
      <c r="K11" s="6" t="s">
        <v>37</v>
      </c>
      <c r="M11" s="7" t="str">
        <f>"エラー
("&amp;B11&amp;"）"</f>
        <v>エラー
(選手氏名）</v>
      </c>
      <c r="N11" s="7" t="str">
        <f>"エラー
("&amp;C11&amp;"）"</f>
        <v>エラー
(ﾌﾘｶﾞﾅ）</v>
      </c>
      <c r="O11" s="7" t="str">
        <f>"エラー
("&amp;D11&amp;"）"</f>
        <v>エラー
(生年月日）</v>
      </c>
      <c r="P11" s="7" t="str">
        <f>"エラー
("&amp;G11&amp;"）"</f>
        <v>エラー
(団体
ランク）</v>
      </c>
      <c r="Q11" s="7" t="str">
        <f>"エラー
("&amp;H11&amp;"）"</f>
        <v>エラー
(備考）</v>
      </c>
      <c r="R11" s="7" t="str">
        <f>"エラー
("&amp;I11&amp;"）"</f>
        <v>エラー
(複
ランク）</v>
      </c>
      <c r="S11" s="7" t="str">
        <f t="shared" ref="S11:T11" si="0">"エラー
("&amp;J11&amp;"）"</f>
        <v>エラー
(1部単
ランク）</v>
      </c>
      <c r="T11" s="7" t="str">
        <f t="shared" si="0"/>
        <v>エラー
(2部単
ランク）</v>
      </c>
      <c r="U11" s="5" t="s">
        <v>23</v>
      </c>
    </row>
    <row r="12" spans="1:21" ht="15" customHeight="1" x14ac:dyDescent="0.4">
      <c r="A12" s="1">
        <v>1</v>
      </c>
      <c r="B12" s="8"/>
      <c r="C12" s="8"/>
      <c r="D12" s="9"/>
      <c r="E12" s="8"/>
      <c r="F12" s="10"/>
      <c r="G12" s="132"/>
      <c r="H12" s="132"/>
      <c r="I12" s="8"/>
      <c r="J12" s="8"/>
      <c r="K12" s="8"/>
      <c r="M12" s="2" t="str">
        <f>IF(B12="","",
IF(LEN(B12)&lt;&gt;7,"文字数エラー",
IF(MID(B12,4,1)&lt;&gt;"　","スペースエラー","")))</f>
        <v/>
      </c>
      <c r="N12" s="2" t="str">
        <f>IF(C12="","",
IF(ASC(C12)&lt;&gt;C12,"半角エラー",
IF(LEN(C12)-LEN(SUBSTITUTE(C12," ",""))&lt;&gt;1,"スペースエラー","")))</f>
        <v/>
      </c>
      <c r="O12" s="2" t="str">
        <f>IF(D12="","",
IF(NOT(ISNUMBER(D12)),"日付エラー",
IF(NOT(AND(D12&gt;=DATE(2007,4,2),D12&lt;=DATE(2010,4,1))),"生年月日エラー",
"")))</f>
        <v/>
      </c>
      <c r="P12" s="124" t="str">
        <f>IFERROR(SUBSTITUTE(
IF(COUNTIF(G$12:G$46,1)&lt;&gt;1,"1の数値エラー",
IF(COUNTIF(G$12:G$46,2)&lt;&gt;1,"2の数値エラー",
IF(COUNTIF(G$12:G$46,3)&lt;&gt;1,"3の数値エラー",
IF(COUNTIF(G$12:G$46,4)&lt;&gt;1,"4の数値エラー",
IF(COUNTIF(G$12:G$46,5)&lt;&gt;1,"5の数値エラー",
IF(COUNTIF(G$12:G$46,6)&lt;&gt;1,"6の数値エラー",
IF(COUNTIF(G$12:G$46,7)&lt;&gt;1,"7の数値エラー",""))))))),
MAX(G$12:G$46)+1&amp;"の数値エラー",""),"何かのエラー")</f>
        <v/>
      </c>
      <c r="Q12" s="122" t="str">
        <f>IF(OR(AND(COUNTA(G12:G46)=0,COUNTIF(H12:H46,"◎")&gt;0),AND(COUNTA(G12:G46)&gt;0,COUNTIF(H12:H46,"◎")&lt;&gt;1)),"◎エラー","")</f>
        <v/>
      </c>
      <c r="R12" s="122" t="str">
        <f>IFERROR(SUBSTITUTE(
IF(COUNTIF(I$12:I$46,1)&lt;&gt;2,"1の数値エラー",
IF(COUNTIF(I$12:I$46,2)&lt;&gt;2,"2の数値エラー",
IF(COUNTIF(I$12:I$46,3)&lt;&gt;2,"3の数値エラー",
IF(COUNTIF(I$12:I$46,4)&lt;&gt;2,"4の数値エラー",
IF(COUNTIF(I$12:I$46,5)&lt;&gt;2,"5の数値エラー",
IF(COUNTIF(I$12:I$46,6)&lt;&gt;2,"6の数値エラー",
IF(COUNTIF(I$12:I$46,7)&lt;&gt;2,"7の数値エラー",
IF(COUNTIF(I$12:I$46,8)&lt;&gt;2,"8の数値エラー",
IF(COUNTIF(I$12:I$46,9)&lt;&gt;2,"9の数値エラー",
IF(COUNTIF(I$12:I$46,10)&lt;&gt;2,"10の数値エラー",
IF(COUNTIF(I$12:I$46,11)&lt;&gt;2,"11の数値エラー",
IF(COUNTIF(I$12:I$46,12)&lt;&gt;2,"12の数値エラー",
IF(COUNTIF(I$12:I$46,13)&lt;&gt;2,"13の数値エラー",
IF(COUNTIF(I$12:I$46,14)&lt;&gt;2,"14の数値エラー",
IF(COUNTIF(I$12:I$46,15)&lt;&gt;2,"15の数値エラー",""))))))))))))))),
MAX(I$12:I$46)+1&amp;"の数値エラー",""),"何かのエラー")</f>
        <v/>
      </c>
      <c r="S12" s="122" t="str">
        <f>IFERROR(SUBSTITUTE(
IF(COUNTIF(J$12:J$46,1)&lt;&gt;1,"1の数値エラー",
IF(COUNTIF(J$12:J$46,2)&lt;&gt;1,"2の数値エラー",
IF(COUNTIF(J$12:J$46,3)&lt;&gt;1,"3の数値エラー",
IF(COUNTIF(J$12:J$46,4)&lt;&gt;1,"4の数値エラー",
IF(COUNTIF(J$12:J$46,5)&lt;&gt;1,"5の数値エラー",
IF(COUNTIF(J$12:J$46,6)&lt;&gt;1,"6の数値エラー",
IF(COUNTIF(J$12:J$46,7)&lt;&gt;1,"7の数値エラー",
IF(COUNTIF(J$12:J$46,8)&lt;&gt;1,"8の数値エラー",
IF(COUNTIF(J$12:J$46,9)&lt;&gt;1,"9の数値エラー",
IF(COUNTIF(J$12:J$46,10)&lt;&gt;1,"10の数値エラー",
IF(COUNTIF(J$12:J$46,11)&lt;&gt;1,"11の数値エラー",
IF(COUNTIF(J$12:J$46,12)&lt;&gt;1,"12の数値エラー",
IF(COUNTIF(J$12:J$46,13)&lt;&gt;1,"13の数値エラー",
IF(COUNTIF(J$12:J$46,14)&lt;&gt;1,"14の数値エラー",
IF(COUNTIF(J$12:J$46,15)&lt;&gt;1,"15の数値エラー",""))))))))))))))),
MAX(J$12:J$46)+1&amp;"の数値エラー",""),"何かのエラー")</f>
        <v/>
      </c>
      <c r="T12" s="122" t="str">
        <f>IFERROR(SUBSTITUTE(
IF(COUNTIF(K$12:K$46,1)&lt;&gt;1,"1の数値エラー",
IF(COUNTIF(K$12:K$46,2)&lt;&gt;1,"2の数値エラー",
IF(COUNTIF(K$12:K$46,3)&lt;&gt;1,"3の数値エラー",
IF(COUNTIF(K$12:K$46,4)&lt;&gt;1,"4の数値エラー",
IF(COUNTIF(K$12:K$46,5)&lt;&gt;1,"5の数値エラー",
IF(COUNTIF(K$12:K$46,6)&lt;&gt;1,"6の数値エラー",
IF(COUNTIF(K$12:K$46,7)&lt;&gt;1,"7の数値エラー",
IF(COUNTIF(K$12:K$46,8)&lt;&gt;1,"8の数値エラー",
IF(COUNTIF(K$12:K$46,9)&lt;&gt;1,"9の数値エラー",
IF(COUNTIF(K$12:K$46,10)&lt;&gt;1,"10の数値エラー",
IF(COUNTIF(K$12:K$46,11)&lt;&gt;1,"11の数値エラー",
IF(COUNTIF(K$12:K$46,12)&lt;&gt;1,"12の数値エラー",
IF(COUNTIF(K$12:K$46,13)&lt;&gt;1,"13の数値エラー",
IF(COUNTIF(K$12:K$46,14)&lt;&gt;1,"14の数値エラー",
IF(COUNTIF(K$12:K$46,15)&lt;&gt;1,"15の数値エラー",""))))))))))))))),
MAX(K$12:K$46)+1&amp;"の数値エラー",""),"何かのエラー")</f>
        <v/>
      </c>
      <c r="U12" s="5" t="str">
        <f>IF(I12="","",COUNTIF($I$12:I12,I12)&amp;I12)</f>
        <v/>
      </c>
    </row>
    <row r="13" spans="1:21" ht="15" customHeight="1" x14ac:dyDescent="0.4">
      <c r="A13" s="1">
        <v>2</v>
      </c>
      <c r="B13" s="8"/>
      <c r="C13" s="8"/>
      <c r="D13" s="9"/>
      <c r="E13" s="8"/>
      <c r="F13" s="10"/>
      <c r="G13" s="132"/>
      <c r="H13" s="132"/>
      <c r="I13" s="8"/>
      <c r="J13" s="8"/>
      <c r="K13" s="8"/>
      <c r="M13" s="2" t="str">
        <f t="shared" ref="M13:M46" si="1">IF(B13="","",
IF(LEN(B13)&lt;&gt;7,"文字数エラー",
IF(MID(B13,4,1)&lt;&gt;"　","スペースエラー","")))</f>
        <v/>
      </c>
      <c r="N13" s="2" t="str">
        <f t="shared" ref="N13:N46" si="2">IF(C13="","",
IF(ASC(C13)&lt;&gt;C13,"半角エラー",
IF(LEN(C13)-LEN(SUBSTITUTE(C13," ",""))&lt;&gt;1,"スペースエラー","")))</f>
        <v/>
      </c>
      <c r="O13" s="2" t="str">
        <f t="shared" ref="O13:O46" si="3">IF(D13="","",
IF(NOT(ISNUMBER(D13)),"日付エラー",
IF(NOT(AND(D13&gt;=DATE(2007,4,2),D13&lt;=DATE(2010,4,1))),"生年月日エラー",
"")))</f>
        <v/>
      </c>
      <c r="P13" s="125"/>
      <c r="Q13" s="123"/>
      <c r="R13" s="123"/>
      <c r="S13" s="123"/>
      <c r="T13" s="123"/>
      <c r="U13" s="5" t="str">
        <f>IF(I13="","",COUNTIF($I$12:I13,I13)&amp;I13)</f>
        <v/>
      </c>
    </row>
    <row r="14" spans="1:21" ht="15" customHeight="1" x14ac:dyDescent="0.4">
      <c r="A14" s="1">
        <v>3</v>
      </c>
      <c r="B14" s="8"/>
      <c r="C14" s="8"/>
      <c r="D14" s="9"/>
      <c r="E14" s="8"/>
      <c r="F14" s="10"/>
      <c r="G14" s="132"/>
      <c r="H14" s="132"/>
      <c r="I14" s="8"/>
      <c r="J14" s="8"/>
      <c r="K14" s="8"/>
      <c r="M14" s="2" t="str">
        <f t="shared" si="1"/>
        <v/>
      </c>
      <c r="N14" s="2" t="str">
        <f t="shared" si="2"/>
        <v/>
      </c>
      <c r="O14" s="2" t="str">
        <f t="shared" si="3"/>
        <v/>
      </c>
      <c r="P14" s="125"/>
      <c r="Q14" s="123"/>
      <c r="R14" s="123"/>
      <c r="S14" s="123"/>
      <c r="T14" s="123"/>
      <c r="U14" s="5" t="str">
        <f>IF(I14="","",COUNTIF($I$12:I14,I14)&amp;I14)</f>
        <v/>
      </c>
    </row>
    <row r="15" spans="1:21" ht="15" customHeight="1" x14ac:dyDescent="0.4">
      <c r="A15" s="1">
        <v>4</v>
      </c>
      <c r="B15" s="8"/>
      <c r="C15" s="8"/>
      <c r="D15" s="9"/>
      <c r="E15" s="8"/>
      <c r="F15" s="10"/>
      <c r="G15" s="132"/>
      <c r="H15" s="132"/>
      <c r="I15" s="8"/>
      <c r="J15" s="8"/>
      <c r="K15" s="8"/>
      <c r="M15" s="2" t="str">
        <f t="shared" si="1"/>
        <v/>
      </c>
      <c r="N15" s="2" t="str">
        <f>IF(C15="","",
IF(ASC(C15)&lt;&gt;C15,"半角エラー",
IF(LEN(C15)-LEN(SUBSTITUTE(C15," ",""))&lt;&gt;1,"スペースエラー","")))</f>
        <v/>
      </c>
      <c r="O15" s="2" t="str">
        <f t="shared" si="3"/>
        <v/>
      </c>
      <c r="P15" s="125"/>
      <c r="Q15" s="123"/>
      <c r="R15" s="123"/>
      <c r="S15" s="123"/>
      <c r="T15" s="123"/>
      <c r="U15" s="5" t="str">
        <f>IF(I15="","",COUNTIF($I$12:I15,I15)&amp;I15)</f>
        <v/>
      </c>
    </row>
    <row r="16" spans="1:21" ht="15" customHeight="1" x14ac:dyDescent="0.4">
      <c r="A16" s="1">
        <v>5</v>
      </c>
      <c r="B16" s="8"/>
      <c r="C16" s="8"/>
      <c r="D16" s="9"/>
      <c r="E16" s="8"/>
      <c r="F16" s="10"/>
      <c r="G16" s="132"/>
      <c r="H16" s="132"/>
      <c r="I16" s="8"/>
      <c r="J16" s="8"/>
      <c r="K16" s="8"/>
      <c r="M16" s="2" t="str">
        <f t="shared" si="1"/>
        <v/>
      </c>
      <c r="N16" s="2" t="str">
        <f t="shared" si="2"/>
        <v/>
      </c>
      <c r="O16" s="2" t="str">
        <f t="shared" si="3"/>
        <v/>
      </c>
      <c r="P16" s="125"/>
      <c r="Q16" s="123"/>
      <c r="R16" s="123"/>
      <c r="S16" s="123"/>
      <c r="T16" s="123"/>
      <c r="U16" s="5" t="str">
        <f>IF(I16="","",COUNTIF($I$12:I16,I16)&amp;I16)</f>
        <v/>
      </c>
    </row>
    <row r="17" spans="1:21" ht="15" customHeight="1" x14ac:dyDescent="0.4">
      <c r="A17" s="1">
        <v>6</v>
      </c>
      <c r="B17" s="8"/>
      <c r="C17" s="8"/>
      <c r="D17" s="9"/>
      <c r="E17" s="8"/>
      <c r="F17" s="10"/>
      <c r="G17" s="132"/>
      <c r="H17" s="132"/>
      <c r="I17" s="8"/>
      <c r="J17" s="8"/>
      <c r="K17" s="8"/>
      <c r="M17" s="2" t="str">
        <f t="shared" si="1"/>
        <v/>
      </c>
      <c r="N17" s="2" t="str">
        <f t="shared" si="2"/>
        <v/>
      </c>
      <c r="O17" s="2" t="str">
        <f t="shared" si="3"/>
        <v/>
      </c>
      <c r="P17" s="125"/>
      <c r="Q17" s="123"/>
      <c r="R17" s="123"/>
      <c r="S17" s="123"/>
      <c r="T17" s="123"/>
      <c r="U17" s="5" t="str">
        <f>IF(I17="","",COUNTIF($I$12:I17,I17)&amp;I17)</f>
        <v/>
      </c>
    </row>
    <row r="18" spans="1:21" ht="15" customHeight="1" x14ac:dyDescent="0.4">
      <c r="A18" s="1">
        <v>7</v>
      </c>
      <c r="B18" s="8"/>
      <c r="C18" s="8"/>
      <c r="D18" s="9"/>
      <c r="E18" s="8"/>
      <c r="F18" s="10"/>
      <c r="G18" s="132"/>
      <c r="H18" s="132"/>
      <c r="I18" s="8"/>
      <c r="J18" s="8"/>
      <c r="K18" s="8"/>
      <c r="M18" s="2" t="str">
        <f t="shared" si="1"/>
        <v/>
      </c>
      <c r="N18" s="2" t="str">
        <f t="shared" si="2"/>
        <v/>
      </c>
      <c r="O18" s="2" t="str">
        <f t="shared" si="3"/>
        <v/>
      </c>
      <c r="P18" s="125"/>
      <c r="Q18" s="123"/>
      <c r="R18" s="123"/>
      <c r="S18" s="123"/>
      <c r="T18" s="123"/>
      <c r="U18" s="5" t="str">
        <f>IF(I18="","",COUNTIF($I$12:I18,I18)&amp;I18)</f>
        <v/>
      </c>
    </row>
    <row r="19" spans="1:21" ht="15" customHeight="1" x14ac:dyDescent="0.4">
      <c r="A19" s="1">
        <v>8</v>
      </c>
      <c r="B19" s="8"/>
      <c r="C19" s="8"/>
      <c r="D19" s="9"/>
      <c r="E19" s="8"/>
      <c r="F19" s="10"/>
      <c r="G19" s="132"/>
      <c r="H19" s="132"/>
      <c r="I19" s="8"/>
      <c r="J19" s="8"/>
      <c r="K19" s="8"/>
      <c r="M19" s="2" t="str">
        <f t="shared" si="1"/>
        <v/>
      </c>
      <c r="N19" s="2" t="str">
        <f t="shared" si="2"/>
        <v/>
      </c>
      <c r="O19" s="2" t="str">
        <f t="shared" si="3"/>
        <v/>
      </c>
      <c r="P19" s="125"/>
      <c r="Q19" s="123"/>
      <c r="R19" s="123"/>
      <c r="S19" s="123"/>
      <c r="T19" s="123"/>
      <c r="U19" s="5" t="str">
        <f>IF(I19="","",COUNTIF($I$12:I19,I19)&amp;I19)</f>
        <v/>
      </c>
    </row>
    <row r="20" spans="1:21" ht="15" customHeight="1" x14ac:dyDescent="0.4">
      <c r="A20" s="1">
        <v>9</v>
      </c>
      <c r="B20" s="8"/>
      <c r="C20" s="8"/>
      <c r="D20" s="9"/>
      <c r="E20" s="8"/>
      <c r="F20" s="10"/>
      <c r="G20" s="132"/>
      <c r="H20" s="132"/>
      <c r="I20" s="8"/>
      <c r="J20" s="8"/>
      <c r="K20" s="8"/>
      <c r="M20" s="2" t="str">
        <f t="shared" si="1"/>
        <v/>
      </c>
      <c r="N20" s="2" t="str">
        <f t="shared" si="2"/>
        <v/>
      </c>
      <c r="O20" s="2" t="str">
        <f t="shared" si="3"/>
        <v/>
      </c>
      <c r="P20" s="125"/>
      <c r="Q20" s="123"/>
      <c r="R20" s="123"/>
      <c r="S20" s="123"/>
      <c r="T20" s="123"/>
      <c r="U20" s="5" t="str">
        <f>IF(I20="","",COUNTIF($I$12:I20,I20)&amp;I20)</f>
        <v/>
      </c>
    </row>
    <row r="21" spans="1:21" ht="15" customHeight="1" x14ac:dyDescent="0.4">
      <c r="A21" s="1">
        <v>10</v>
      </c>
      <c r="B21" s="8"/>
      <c r="C21" s="8"/>
      <c r="D21" s="9"/>
      <c r="E21" s="8"/>
      <c r="F21" s="10"/>
      <c r="G21" s="132"/>
      <c r="H21" s="132"/>
      <c r="I21" s="8"/>
      <c r="J21" s="8"/>
      <c r="K21" s="8"/>
      <c r="M21" s="2" t="str">
        <f t="shared" si="1"/>
        <v/>
      </c>
      <c r="N21" s="2" t="str">
        <f t="shared" si="2"/>
        <v/>
      </c>
      <c r="O21" s="2" t="str">
        <f t="shared" si="3"/>
        <v/>
      </c>
      <c r="P21" s="125"/>
      <c r="Q21" s="123"/>
      <c r="R21" s="123"/>
      <c r="S21" s="123"/>
      <c r="T21" s="123"/>
      <c r="U21" s="5" t="str">
        <f>IF(I21="","",COUNTIF($I$12:I21,I21)&amp;I21)</f>
        <v/>
      </c>
    </row>
    <row r="22" spans="1:21" ht="15" customHeight="1" x14ac:dyDescent="0.4">
      <c r="A22" s="1">
        <v>11</v>
      </c>
      <c r="B22" s="8"/>
      <c r="C22" s="8"/>
      <c r="D22" s="9"/>
      <c r="E22" s="8"/>
      <c r="F22" s="10"/>
      <c r="G22" s="132"/>
      <c r="H22" s="132"/>
      <c r="I22" s="8"/>
      <c r="J22" s="8"/>
      <c r="K22" s="8"/>
      <c r="M22" s="2" t="str">
        <f t="shared" si="1"/>
        <v/>
      </c>
      <c r="N22" s="2" t="str">
        <f t="shared" si="2"/>
        <v/>
      </c>
      <c r="O22" s="2" t="str">
        <f t="shared" si="3"/>
        <v/>
      </c>
      <c r="P22" s="125"/>
      <c r="Q22" s="123"/>
      <c r="R22" s="123"/>
      <c r="S22" s="123"/>
      <c r="T22" s="123"/>
      <c r="U22" s="5" t="str">
        <f>IF(I22="","",COUNTIF($I$12:I22,I22)&amp;I22)</f>
        <v/>
      </c>
    </row>
    <row r="23" spans="1:21" ht="15" customHeight="1" x14ac:dyDescent="0.4">
      <c r="A23" s="1">
        <v>12</v>
      </c>
      <c r="B23" s="8"/>
      <c r="C23" s="8"/>
      <c r="D23" s="9"/>
      <c r="E23" s="8"/>
      <c r="F23" s="10"/>
      <c r="G23" s="132"/>
      <c r="H23" s="132"/>
      <c r="I23" s="8"/>
      <c r="J23" s="8"/>
      <c r="K23" s="8"/>
      <c r="M23" s="2" t="str">
        <f t="shared" si="1"/>
        <v/>
      </c>
      <c r="N23" s="2" t="str">
        <f t="shared" si="2"/>
        <v/>
      </c>
      <c r="O23" s="2" t="str">
        <f t="shared" si="3"/>
        <v/>
      </c>
      <c r="P23" s="125"/>
      <c r="Q23" s="123"/>
      <c r="R23" s="123"/>
      <c r="S23" s="123"/>
      <c r="T23" s="123"/>
      <c r="U23" s="5" t="str">
        <f>IF(I23="","",COUNTIF($I$12:I23,I23)&amp;I23)</f>
        <v/>
      </c>
    </row>
    <row r="24" spans="1:21" ht="15" customHeight="1" x14ac:dyDescent="0.4">
      <c r="A24" s="1">
        <v>13</v>
      </c>
      <c r="B24" s="8"/>
      <c r="C24" s="8"/>
      <c r="D24" s="9"/>
      <c r="E24" s="8"/>
      <c r="F24" s="10"/>
      <c r="G24" s="132"/>
      <c r="H24" s="132"/>
      <c r="I24" s="8"/>
      <c r="J24" s="8"/>
      <c r="K24" s="8"/>
      <c r="M24" s="2" t="str">
        <f t="shared" si="1"/>
        <v/>
      </c>
      <c r="N24" s="2" t="str">
        <f t="shared" si="2"/>
        <v/>
      </c>
      <c r="O24" s="2" t="str">
        <f t="shared" si="3"/>
        <v/>
      </c>
      <c r="P24" s="125"/>
      <c r="Q24" s="123"/>
      <c r="R24" s="123"/>
      <c r="S24" s="123"/>
      <c r="T24" s="123"/>
      <c r="U24" s="5" t="str">
        <f>IF(I24="","",COUNTIF($I$12:I24,I24)&amp;I24)</f>
        <v/>
      </c>
    </row>
    <row r="25" spans="1:21" ht="15" customHeight="1" x14ac:dyDescent="0.4">
      <c r="A25" s="1">
        <v>14</v>
      </c>
      <c r="B25" s="8"/>
      <c r="C25" s="8"/>
      <c r="D25" s="9"/>
      <c r="E25" s="8"/>
      <c r="F25" s="10"/>
      <c r="G25" s="132"/>
      <c r="H25" s="132"/>
      <c r="I25" s="8"/>
      <c r="J25" s="8"/>
      <c r="K25" s="8"/>
      <c r="M25" s="2" t="str">
        <f t="shared" si="1"/>
        <v/>
      </c>
      <c r="N25" s="2" t="str">
        <f t="shared" si="2"/>
        <v/>
      </c>
      <c r="O25" s="2" t="str">
        <f t="shared" si="3"/>
        <v/>
      </c>
      <c r="P25" s="125"/>
      <c r="Q25" s="123"/>
      <c r="R25" s="123"/>
      <c r="S25" s="123"/>
      <c r="T25" s="123"/>
      <c r="U25" s="5" t="str">
        <f>IF(I25="","",COUNTIF($I$12:I25,I25)&amp;I25)</f>
        <v/>
      </c>
    </row>
    <row r="26" spans="1:21" ht="15" customHeight="1" x14ac:dyDescent="0.4">
      <c r="A26" s="1">
        <v>15</v>
      </c>
      <c r="B26" s="8"/>
      <c r="C26" s="8"/>
      <c r="D26" s="9"/>
      <c r="E26" s="8"/>
      <c r="F26" s="10"/>
      <c r="G26" s="132"/>
      <c r="H26" s="132"/>
      <c r="I26" s="8"/>
      <c r="J26" s="8"/>
      <c r="K26" s="8"/>
      <c r="M26" s="2" t="str">
        <f t="shared" si="1"/>
        <v/>
      </c>
      <c r="N26" s="2" t="str">
        <f t="shared" si="2"/>
        <v/>
      </c>
      <c r="O26" s="2" t="str">
        <f t="shared" si="3"/>
        <v/>
      </c>
      <c r="P26" s="125"/>
      <c r="Q26" s="123"/>
      <c r="R26" s="123"/>
      <c r="S26" s="123"/>
      <c r="T26" s="123"/>
      <c r="U26" s="5" t="str">
        <f>IF(I26="","",COUNTIF($I$12:I26,I26)&amp;I26)</f>
        <v/>
      </c>
    </row>
    <row r="27" spans="1:21" ht="15" customHeight="1" x14ac:dyDescent="0.4">
      <c r="A27" s="1">
        <v>16</v>
      </c>
      <c r="B27" s="8"/>
      <c r="C27" s="8"/>
      <c r="D27" s="9"/>
      <c r="E27" s="8"/>
      <c r="F27" s="10"/>
      <c r="G27" s="132"/>
      <c r="H27" s="132"/>
      <c r="I27" s="8"/>
      <c r="J27" s="8"/>
      <c r="K27" s="8"/>
      <c r="M27" s="2" t="str">
        <f t="shared" si="1"/>
        <v/>
      </c>
      <c r="N27" s="2" t="str">
        <f t="shared" si="2"/>
        <v/>
      </c>
      <c r="O27" s="2" t="str">
        <f t="shared" si="3"/>
        <v/>
      </c>
      <c r="P27" s="125"/>
      <c r="Q27" s="123"/>
      <c r="R27" s="123"/>
      <c r="S27" s="123"/>
      <c r="T27" s="123"/>
      <c r="U27" s="5" t="str">
        <f>IF(I27="","",COUNTIF($I$12:I27,I27)&amp;I27)</f>
        <v/>
      </c>
    </row>
    <row r="28" spans="1:21" ht="15" customHeight="1" x14ac:dyDescent="0.4">
      <c r="A28" s="1">
        <v>17</v>
      </c>
      <c r="B28" s="8"/>
      <c r="C28" s="8"/>
      <c r="D28" s="9"/>
      <c r="E28" s="8"/>
      <c r="F28" s="10"/>
      <c r="G28" s="132"/>
      <c r="H28" s="132"/>
      <c r="I28" s="8"/>
      <c r="J28" s="8"/>
      <c r="K28" s="8"/>
      <c r="M28" s="2" t="str">
        <f t="shared" ref="M28:M32" si="4">IF(B28="","",
IF(LEN(B28)&lt;&gt;7,"文字数エラー",
IF(MID(B28,4,1)&lt;&gt;"　","スペースエラー","")))</f>
        <v/>
      </c>
      <c r="N28" s="2" t="str">
        <f t="shared" ref="N28:N32" si="5">IF(C28="","",
IF(ASC(C28)&lt;&gt;C28,"半角エラー",
IF(LEN(C28)-LEN(SUBSTITUTE(C28," ",""))&lt;&gt;1,"スペースエラー","")))</f>
        <v/>
      </c>
      <c r="O28" s="2" t="str">
        <f t="shared" ref="O28:O32" si="6">IF(D28="","",
IF(NOT(ISNUMBER(D28)),"日付エラー",
IF(NOT(AND(D28&gt;=DATE(2007,4,2),D28&lt;=DATE(2010,4,1))),"生年月日エラー",
"")))</f>
        <v/>
      </c>
      <c r="P28" s="125"/>
      <c r="Q28" s="123"/>
      <c r="R28" s="123"/>
      <c r="S28" s="123"/>
      <c r="T28" s="123"/>
      <c r="U28" s="5" t="str">
        <f>IF(I28="","",COUNTIF($I$12:I28,I28)&amp;I28)</f>
        <v/>
      </c>
    </row>
    <row r="29" spans="1:21" ht="15" customHeight="1" x14ac:dyDescent="0.4">
      <c r="A29" s="1">
        <v>18</v>
      </c>
      <c r="B29" s="8"/>
      <c r="C29" s="8"/>
      <c r="D29" s="9"/>
      <c r="E29" s="8"/>
      <c r="F29" s="10"/>
      <c r="G29" s="132"/>
      <c r="H29" s="132"/>
      <c r="I29" s="8"/>
      <c r="J29" s="8"/>
      <c r="K29" s="8"/>
      <c r="M29" s="2" t="str">
        <f t="shared" si="4"/>
        <v/>
      </c>
      <c r="N29" s="2" t="str">
        <f t="shared" si="5"/>
        <v/>
      </c>
      <c r="O29" s="2" t="str">
        <f t="shared" si="6"/>
        <v/>
      </c>
      <c r="P29" s="125"/>
      <c r="Q29" s="123"/>
      <c r="R29" s="123"/>
      <c r="S29" s="123"/>
      <c r="T29" s="123"/>
      <c r="U29" s="5" t="str">
        <f>IF(I29="","",COUNTIF($I$12:I29,I29)&amp;I29)</f>
        <v/>
      </c>
    </row>
    <row r="30" spans="1:21" ht="15" customHeight="1" x14ac:dyDescent="0.4">
      <c r="A30" s="1">
        <v>19</v>
      </c>
      <c r="B30" s="8"/>
      <c r="C30" s="8"/>
      <c r="D30" s="9"/>
      <c r="E30" s="8"/>
      <c r="F30" s="10"/>
      <c r="G30" s="132"/>
      <c r="H30" s="132"/>
      <c r="I30" s="8"/>
      <c r="J30" s="8"/>
      <c r="K30" s="8"/>
      <c r="M30" s="2" t="str">
        <f t="shared" si="4"/>
        <v/>
      </c>
      <c r="N30" s="2" t="str">
        <f t="shared" si="5"/>
        <v/>
      </c>
      <c r="O30" s="2" t="str">
        <f t="shared" si="6"/>
        <v/>
      </c>
      <c r="P30" s="125"/>
      <c r="Q30" s="123"/>
      <c r="R30" s="123"/>
      <c r="S30" s="123"/>
      <c r="T30" s="123"/>
      <c r="U30" s="5" t="str">
        <f>IF(I30="","",COUNTIF($I$12:I30,I30)&amp;I30)</f>
        <v/>
      </c>
    </row>
    <row r="31" spans="1:21" ht="15" customHeight="1" x14ac:dyDescent="0.4">
      <c r="A31" s="1">
        <v>20</v>
      </c>
      <c r="B31" s="8"/>
      <c r="C31" s="8"/>
      <c r="D31" s="9"/>
      <c r="E31" s="8"/>
      <c r="F31" s="10"/>
      <c r="G31" s="132"/>
      <c r="H31" s="132"/>
      <c r="I31" s="8"/>
      <c r="J31" s="8"/>
      <c r="K31" s="8"/>
      <c r="M31" s="2" t="str">
        <f t="shared" si="4"/>
        <v/>
      </c>
      <c r="N31" s="2" t="str">
        <f t="shared" si="5"/>
        <v/>
      </c>
      <c r="O31" s="2" t="str">
        <f t="shared" si="6"/>
        <v/>
      </c>
      <c r="P31" s="125"/>
      <c r="Q31" s="123"/>
      <c r="R31" s="123"/>
      <c r="S31" s="123"/>
      <c r="T31" s="123"/>
      <c r="U31" s="5" t="str">
        <f>IF(I31="","",COUNTIF($I$12:I31,I31)&amp;I31)</f>
        <v/>
      </c>
    </row>
    <row r="32" spans="1:21" ht="15" customHeight="1" x14ac:dyDescent="0.4">
      <c r="A32" s="1">
        <v>21</v>
      </c>
      <c r="B32" s="8"/>
      <c r="C32" s="8"/>
      <c r="D32" s="9"/>
      <c r="E32" s="8"/>
      <c r="F32" s="10"/>
      <c r="G32" s="132"/>
      <c r="H32" s="132"/>
      <c r="I32" s="8"/>
      <c r="J32" s="8"/>
      <c r="K32" s="8"/>
      <c r="M32" s="2" t="str">
        <f t="shared" si="4"/>
        <v/>
      </c>
      <c r="N32" s="2" t="str">
        <f t="shared" si="5"/>
        <v/>
      </c>
      <c r="O32" s="2" t="str">
        <f t="shared" si="6"/>
        <v/>
      </c>
      <c r="P32" s="125"/>
      <c r="Q32" s="123"/>
      <c r="R32" s="123"/>
      <c r="S32" s="123"/>
      <c r="T32" s="123"/>
      <c r="U32" s="5" t="str">
        <f>IF(I32="","",COUNTIF($I$12:I32,I32)&amp;I32)</f>
        <v/>
      </c>
    </row>
    <row r="33" spans="1:21" ht="15" customHeight="1" x14ac:dyDescent="0.4">
      <c r="A33" s="1">
        <v>22</v>
      </c>
      <c r="B33" s="8"/>
      <c r="C33" s="8"/>
      <c r="D33" s="9"/>
      <c r="E33" s="8"/>
      <c r="F33" s="10"/>
      <c r="G33" s="132"/>
      <c r="H33" s="132"/>
      <c r="I33" s="8"/>
      <c r="J33" s="8"/>
      <c r="K33" s="8"/>
      <c r="M33" s="2" t="str">
        <f t="shared" si="1"/>
        <v/>
      </c>
      <c r="N33" s="2" t="str">
        <f t="shared" si="2"/>
        <v/>
      </c>
      <c r="O33" s="2" t="str">
        <f t="shared" si="3"/>
        <v/>
      </c>
      <c r="P33" s="125"/>
      <c r="Q33" s="123"/>
      <c r="R33" s="123"/>
      <c r="S33" s="123"/>
      <c r="T33" s="123"/>
      <c r="U33" s="5" t="str">
        <f>IF(I33="","",COUNTIF($I$12:I33,I33)&amp;I33)</f>
        <v/>
      </c>
    </row>
    <row r="34" spans="1:21" ht="15" customHeight="1" x14ac:dyDescent="0.4">
      <c r="A34" s="1">
        <v>23</v>
      </c>
      <c r="B34" s="8"/>
      <c r="C34" s="8"/>
      <c r="D34" s="9"/>
      <c r="E34" s="8"/>
      <c r="F34" s="10"/>
      <c r="G34" s="132"/>
      <c r="H34" s="132"/>
      <c r="I34" s="8"/>
      <c r="J34" s="8"/>
      <c r="K34" s="8"/>
      <c r="M34" s="2" t="str">
        <f t="shared" si="1"/>
        <v/>
      </c>
      <c r="N34" s="2" t="str">
        <f t="shared" si="2"/>
        <v/>
      </c>
      <c r="O34" s="2" t="str">
        <f t="shared" si="3"/>
        <v/>
      </c>
      <c r="P34" s="125"/>
      <c r="Q34" s="123"/>
      <c r="R34" s="123"/>
      <c r="S34" s="123"/>
      <c r="T34" s="123"/>
      <c r="U34" s="5" t="str">
        <f>IF(I34="","",COUNTIF($I$12:I34,I34)&amp;I34)</f>
        <v/>
      </c>
    </row>
    <row r="35" spans="1:21" ht="15" customHeight="1" x14ac:dyDescent="0.4">
      <c r="A35" s="1">
        <v>24</v>
      </c>
      <c r="B35" s="8"/>
      <c r="C35" s="8"/>
      <c r="D35" s="9"/>
      <c r="E35" s="8"/>
      <c r="F35" s="10"/>
      <c r="G35" s="132"/>
      <c r="H35" s="132"/>
      <c r="I35" s="8"/>
      <c r="J35" s="8"/>
      <c r="K35" s="8"/>
      <c r="M35" s="2" t="str">
        <f t="shared" si="1"/>
        <v/>
      </c>
      <c r="N35" s="2" t="str">
        <f t="shared" si="2"/>
        <v/>
      </c>
      <c r="O35" s="2" t="str">
        <f t="shared" si="3"/>
        <v/>
      </c>
      <c r="P35" s="125"/>
      <c r="Q35" s="123"/>
      <c r="R35" s="123"/>
      <c r="S35" s="123"/>
      <c r="T35" s="123"/>
      <c r="U35" s="5" t="str">
        <f>IF(I35="","",COUNTIF($I$12:I35,I35)&amp;I35)</f>
        <v/>
      </c>
    </row>
    <row r="36" spans="1:21" ht="15" customHeight="1" x14ac:dyDescent="0.4">
      <c r="A36" s="1">
        <v>25</v>
      </c>
      <c r="B36" s="8"/>
      <c r="C36" s="8"/>
      <c r="D36" s="9"/>
      <c r="E36" s="8"/>
      <c r="F36" s="10"/>
      <c r="G36" s="132"/>
      <c r="H36" s="132"/>
      <c r="I36" s="8"/>
      <c r="J36" s="8"/>
      <c r="K36" s="8"/>
      <c r="M36" s="2" t="str">
        <f t="shared" si="1"/>
        <v/>
      </c>
      <c r="N36" s="2" t="str">
        <f t="shared" si="2"/>
        <v/>
      </c>
      <c r="O36" s="2" t="str">
        <f t="shared" si="3"/>
        <v/>
      </c>
      <c r="P36" s="125"/>
      <c r="Q36" s="123"/>
      <c r="R36" s="123"/>
      <c r="S36" s="123"/>
      <c r="T36" s="123"/>
      <c r="U36" s="5" t="str">
        <f>IF(I36="","",COUNTIF($I$12:I36,I36)&amp;I36)</f>
        <v/>
      </c>
    </row>
    <row r="37" spans="1:21" ht="15" customHeight="1" x14ac:dyDescent="0.4">
      <c r="A37" s="1">
        <v>26</v>
      </c>
      <c r="B37" s="8"/>
      <c r="C37" s="8"/>
      <c r="D37" s="9"/>
      <c r="E37" s="8"/>
      <c r="F37" s="10"/>
      <c r="G37" s="132"/>
      <c r="H37" s="132"/>
      <c r="I37" s="8"/>
      <c r="J37" s="8"/>
      <c r="K37" s="8"/>
      <c r="M37" s="2" t="str">
        <f t="shared" si="1"/>
        <v/>
      </c>
      <c r="N37" s="2" t="str">
        <f t="shared" si="2"/>
        <v/>
      </c>
      <c r="O37" s="2" t="str">
        <f t="shared" si="3"/>
        <v/>
      </c>
      <c r="P37" s="125"/>
      <c r="Q37" s="123"/>
      <c r="R37" s="123"/>
      <c r="S37" s="123"/>
      <c r="T37" s="123"/>
      <c r="U37" s="5" t="str">
        <f>IF(I37="","",COUNTIF($I$12:I37,I37)&amp;I37)</f>
        <v/>
      </c>
    </row>
    <row r="38" spans="1:21" ht="15" customHeight="1" x14ac:dyDescent="0.4">
      <c r="A38" s="1">
        <v>27</v>
      </c>
      <c r="B38" s="8"/>
      <c r="C38" s="8"/>
      <c r="D38" s="9"/>
      <c r="E38" s="8"/>
      <c r="F38" s="10"/>
      <c r="G38" s="132"/>
      <c r="H38" s="132"/>
      <c r="I38" s="8"/>
      <c r="J38" s="8"/>
      <c r="K38" s="8"/>
      <c r="M38" s="2" t="str">
        <f t="shared" si="1"/>
        <v/>
      </c>
      <c r="N38" s="2" t="str">
        <f t="shared" si="2"/>
        <v/>
      </c>
      <c r="O38" s="2" t="str">
        <f t="shared" si="3"/>
        <v/>
      </c>
      <c r="P38" s="125"/>
      <c r="Q38" s="123"/>
      <c r="R38" s="123"/>
      <c r="S38" s="123"/>
      <c r="T38" s="123"/>
      <c r="U38" s="5" t="str">
        <f>IF(I38="","",COUNTIF($I$12:I38,I38)&amp;I38)</f>
        <v/>
      </c>
    </row>
    <row r="39" spans="1:21" ht="15" customHeight="1" x14ac:dyDescent="0.4">
      <c r="A39" s="1">
        <v>28</v>
      </c>
      <c r="B39" s="8"/>
      <c r="C39" s="8"/>
      <c r="D39" s="9"/>
      <c r="E39" s="8"/>
      <c r="F39" s="10"/>
      <c r="G39" s="132"/>
      <c r="H39" s="132"/>
      <c r="I39" s="8"/>
      <c r="J39" s="8"/>
      <c r="K39" s="8"/>
      <c r="M39" s="2" t="str">
        <f t="shared" si="1"/>
        <v/>
      </c>
      <c r="N39" s="2" t="str">
        <f t="shared" si="2"/>
        <v/>
      </c>
      <c r="O39" s="2" t="str">
        <f t="shared" si="3"/>
        <v/>
      </c>
      <c r="P39" s="125"/>
      <c r="Q39" s="123"/>
      <c r="R39" s="123"/>
      <c r="S39" s="123"/>
      <c r="T39" s="123"/>
      <c r="U39" s="5" t="str">
        <f>IF(I39="","",COUNTIF($I$12:I39,I39)&amp;I39)</f>
        <v/>
      </c>
    </row>
    <row r="40" spans="1:21" ht="15" customHeight="1" x14ac:dyDescent="0.4">
      <c r="A40" s="1">
        <v>29</v>
      </c>
      <c r="B40" s="8"/>
      <c r="C40" s="8"/>
      <c r="D40" s="9"/>
      <c r="E40" s="8"/>
      <c r="F40" s="10"/>
      <c r="G40" s="132"/>
      <c r="H40" s="132"/>
      <c r="I40" s="8"/>
      <c r="J40" s="8"/>
      <c r="K40" s="8"/>
      <c r="M40" s="2" t="str">
        <f t="shared" si="1"/>
        <v/>
      </c>
      <c r="N40" s="2" t="str">
        <f t="shared" si="2"/>
        <v/>
      </c>
      <c r="O40" s="2" t="str">
        <f t="shared" si="3"/>
        <v/>
      </c>
      <c r="P40" s="125"/>
      <c r="Q40" s="123"/>
      <c r="R40" s="123"/>
      <c r="S40" s="123"/>
      <c r="T40" s="123"/>
      <c r="U40" s="5" t="str">
        <f>IF(I40="","",COUNTIF($I$12:I40,I40)&amp;I40)</f>
        <v/>
      </c>
    </row>
    <row r="41" spans="1:21" ht="15" customHeight="1" x14ac:dyDescent="0.4">
      <c r="A41" s="1">
        <v>30</v>
      </c>
      <c r="B41" s="8"/>
      <c r="C41" s="8"/>
      <c r="D41" s="9"/>
      <c r="E41" s="8"/>
      <c r="F41" s="10"/>
      <c r="G41" s="132"/>
      <c r="H41" s="132"/>
      <c r="I41" s="8"/>
      <c r="J41" s="8"/>
      <c r="K41" s="8"/>
      <c r="M41" s="2" t="str">
        <f t="shared" si="1"/>
        <v/>
      </c>
      <c r="N41" s="2" t="str">
        <f t="shared" si="2"/>
        <v/>
      </c>
      <c r="O41" s="2" t="str">
        <f t="shared" si="3"/>
        <v/>
      </c>
      <c r="P41" s="125"/>
      <c r="Q41" s="123"/>
      <c r="R41" s="123"/>
      <c r="S41" s="123"/>
      <c r="T41" s="123"/>
      <c r="U41" s="5" t="str">
        <f>IF(I41="","",COUNTIF($I$12:I41,I41)&amp;I41)</f>
        <v/>
      </c>
    </row>
    <row r="42" spans="1:21" ht="15" customHeight="1" x14ac:dyDescent="0.4">
      <c r="A42" s="1">
        <v>31</v>
      </c>
      <c r="B42" s="8"/>
      <c r="C42" s="8"/>
      <c r="D42" s="9"/>
      <c r="E42" s="8"/>
      <c r="F42" s="10"/>
      <c r="G42" s="132"/>
      <c r="H42" s="132"/>
      <c r="I42" s="8"/>
      <c r="J42" s="8"/>
      <c r="K42" s="8"/>
      <c r="M42" s="2" t="str">
        <f t="shared" si="1"/>
        <v/>
      </c>
      <c r="N42" s="2" t="str">
        <f t="shared" si="2"/>
        <v/>
      </c>
      <c r="O42" s="2" t="str">
        <f t="shared" si="3"/>
        <v/>
      </c>
      <c r="P42" s="125"/>
      <c r="Q42" s="123"/>
      <c r="R42" s="123"/>
      <c r="S42" s="123"/>
      <c r="T42" s="123"/>
      <c r="U42" s="5" t="str">
        <f>IF(I42="","",COUNTIF($I$12:I42,I42)&amp;I42)</f>
        <v/>
      </c>
    </row>
    <row r="43" spans="1:21" ht="15" customHeight="1" x14ac:dyDescent="0.4">
      <c r="A43" s="1">
        <v>32</v>
      </c>
      <c r="B43" s="8"/>
      <c r="C43" s="8"/>
      <c r="D43" s="9"/>
      <c r="E43" s="8"/>
      <c r="F43" s="10"/>
      <c r="G43" s="132"/>
      <c r="H43" s="132"/>
      <c r="I43" s="8"/>
      <c r="J43" s="8"/>
      <c r="K43" s="8"/>
      <c r="M43" s="2" t="str">
        <f t="shared" si="1"/>
        <v/>
      </c>
      <c r="N43" s="2" t="str">
        <f t="shared" si="2"/>
        <v/>
      </c>
      <c r="O43" s="2" t="str">
        <f t="shared" si="3"/>
        <v/>
      </c>
      <c r="P43" s="125"/>
      <c r="Q43" s="123"/>
      <c r="R43" s="123"/>
      <c r="S43" s="123"/>
      <c r="T43" s="123"/>
      <c r="U43" s="5" t="str">
        <f>IF(I43="","",COUNTIF($I$12:I43,I43)&amp;I43)</f>
        <v/>
      </c>
    </row>
    <row r="44" spans="1:21" ht="15" customHeight="1" x14ac:dyDescent="0.4">
      <c r="A44" s="1">
        <v>33</v>
      </c>
      <c r="B44" s="8"/>
      <c r="C44" s="8"/>
      <c r="D44" s="9"/>
      <c r="E44" s="8"/>
      <c r="F44" s="10"/>
      <c r="G44" s="132"/>
      <c r="H44" s="132"/>
      <c r="I44" s="8"/>
      <c r="J44" s="8"/>
      <c r="K44" s="8"/>
      <c r="M44" s="2" t="str">
        <f t="shared" si="1"/>
        <v/>
      </c>
      <c r="N44" s="2" t="str">
        <f t="shared" si="2"/>
        <v/>
      </c>
      <c r="O44" s="2" t="str">
        <f t="shared" si="3"/>
        <v/>
      </c>
      <c r="P44" s="125"/>
      <c r="Q44" s="123"/>
      <c r="R44" s="123"/>
      <c r="S44" s="123"/>
      <c r="T44" s="123"/>
      <c r="U44" s="5" t="str">
        <f>IF(I44="","",COUNTIF($I$12:I44,I44)&amp;I44)</f>
        <v/>
      </c>
    </row>
    <row r="45" spans="1:21" ht="15" customHeight="1" x14ac:dyDescent="0.4">
      <c r="A45" s="1">
        <v>34</v>
      </c>
      <c r="B45" s="8"/>
      <c r="C45" s="8"/>
      <c r="D45" s="9"/>
      <c r="E45" s="8"/>
      <c r="F45" s="10"/>
      <c r="G45" s="132"/>
      <c r="H45" s="132"/>
      <c r="I45" s="8"/>
      <c r="J45" s="8"/>
      <c r="K45" s="8"/>
      <c r="M45" s="2" t="str">
        <f t="shared" si="1"/>
        <v/>
      </c>
      <c r="N45" s="2" t="str">
        <f t="shared" si="2"/>
        <v/>
      </c>
      <c r="O45" s="2" t="str">
        <f t="shared" si="3"/>
        <v/>
      </c>
      <c r="P45" s="125"/>
      <c r="Q45" s="123"/>
      <c r="R45" s="123"/>
      <c r="S45" s="123"/>
      <c r="T45" s="123"/>
      <c r="U45" s="5" t="str">
        <f>IF(I45="","",COUNTIF($I$12:I45,I45)&amp;I45)</f>
        <v/>
      </c>
    </row>
    <row r="46" spans="1:21" ht="15" customHeight="1" x14ac:dyDescent="0.4">
      <c r="A46" s="1">
        <v>35</v>
      </c>
      <c r="B46" s="8"/>
      <c r="C46" s="8"/>
      <c r="D46" s="9"/>
      <c r="E46" s="8"/>
      <c r="F46" s="10"/>
      <c r="G46" s="132"/>
      <c r="H46" s="132"/>
      <c r="I46" s="8"/>
      <c r="J46" s="8"/>
      <c r="K46" s="8"/>
      <c r="M46" s="2" t="str">
        <f t="shared" si="1"/>
        <v/>
      </c>
      <c r="N46" s="2" t="str">
        <f t="shared" si="2"/>
        <v/>
      </c>
      <c r="O46" s="2" t="str">
        <f t="shared" si="3"/>
        <v/>
      </c>
      <c r="P46" s="130"/>
      <c r="Q46" s="129"/>
      <c r="R46" s="129"/>
      <c r="S46" s="129"/>
      <c r="T46" s="129"/>
      <c r="U46" s="5" t="str">
        <f>IF(I46="","",COUNTIF($I$12:I46,I46)&amp;I46)</f>
        <v/>
      </c>
    </row>
  </sheetData>
  <sheetProtection algorithmName="SHA-512" hashValue="RqG5+02lRaqrLkAUt2IxX7QXdTKhIWII5ZtJ0hdDTm/5ZP+NDKY6YuVi5ewDa9chm3HrjL26PJQyj9jHJZMKkg==" saltValue="33fn4uEDYUX1JP4yj3FnTA==" spinCount="100000" sheet="1" objects="1" scenarios="1"/>
  <mergeCells count="22">
    <mergeCell ref="T12:T46"/>
    <mergeCell ref="P12:P46"/>
    <mergeCell ref="Q12:Q46"/>
    <mergeCell ref="R12:R46"/>
    <mergeCell ref="S12:S46"/>
    <mergeCell ref="A1:K1"/>
    <mergeCell ref="A2:K2"/>
    <mergeCell ref="A7:B7"/>
    <mergeCell ref="C7:D7"/>
    <mergeCell ref="G7:K7"/>
    <mergeCell ref="E5:E7"/>
    <mergeCell ref="G5:K5"/>
    <mergeCell ref="A6:B6"/>
    <mergeCell ref="C6:D6"/>
    <mergeCell ref="G6:K6"/>
    <mergeCell ref="G8:K8"/>
    <mergeCell ref="G9:K9"/>
    <mergeCell ref="A4:B4"/>
    <mergeCell ref="C4:D4"/>
    <mergeCell ref="G4:K4"/>
    <mergeCell ref="A5:B5"/>
    <mergeCell ref="C5:D5"/>
  </mergeCells>
  <phoneticPr fontId="11"/>
  <conditionalFormatting sqref="B12">
    <cfRule type="expression" dxfId="3" priority="6" stopIfTrue="1">
      <formula>AND(A12=DBCS(A12),LEN(A12)-LEN(SUBSTITUTE(A12,"　",""))=1,LEN(A12)=LEN(SUBSTITUTE(B12," ","")),LEFT(B12,1)&lt;&gt;"　",RIGHT(B12,1)&lt;&gt;"　" )</formula>
    </cfRule>
  </conditionalFormatting>
  <conditionalFormatting sqref="C4:D7">
    <cfRule type="containsBlanks" dxfId="2" priority="1">
      <formula>LEN(TRIM(C4))=0</formula>
    </cfRule>
  </conditionalFormatting>
  <conditionalFormatting sqref="G4:K9 E5">
    <cfRule type="containsBlanks" dxfId="1" priority="3">
      <formula>LEN(TRIM(E4))=0</formula>
    </cfRule>
  </conditionalFormatting>
  <conditionalFormatting sqref="M12:T46">
    <cfRule type="notContainsBlanks" dxfId="0" priority="2">
      <formula>LEN(TRIM(M12))&gt;0</formula>
    </cfRule>
  </conditionalFormatting>
  <dataValidations count="6">
    <dataValidation type="list" allowBlank="1" showInputMessage="1" showErrorMessage="1" sqref="H12:H46" xr:uid="{A3AF1462-3377-4E4B-8794-69CE332D9500}">
      <formula1>"◎"</formula1>
    </dataValidation>
    <dataValidation type="list" allowBlank="1" showInputMessage="1" showErrorMessage="1" sqref="G12:G46" xr:uid="{1D28522D-551E-44E0-B932-F1D25DA99233}">
      <formula1>"1,2,3,4,5,6,7,マネ兼"</formula1>
    </dataValidation>
    <dataValidation type="textLength" operator="equal" allowBlank="1" showInputMessage="1" showErrorMessage="1" sqref="G9:K9 G5:K5 G7:K7 F12:F46" xr:uid="{C7170784-934C-4DE0-B9EE-C1B2F7971AB5}">
      <formula1>10</formula1>
    </dataValidation>
    <dataValidation type="list" allowBlank="1" showInputMessage="1" showErrorMessage="1" sqref="E12:E46" xr:uid="{68855AC9-160D-4AF6-9E05-DDEA7E91D773}">
      <formula1>"1,2,3,4"</formula1>
    </dataValidation>
    <dataValidation type="whole" allowBlank="1" showInputMessage="1" showErrorMessage="1" sqref="I12:K46" xr:uid="{A5623FBA-7940-4795-BF88-094584A40627}">
      <formula1>1</formula1>
      <formula2>99</formula2>
    </dataValidation>
    <dataValidation type="list" allowBlank="1" showInputMessage="1" showErrorMessage="1" sqref="C4:D4" xr:uid="{6715D097-76A6-4002-A944-EC3677F63ABC}">
      <formula1>INDEX(参加校,,2)</formula1>
    </dataValidation>
  </dataValidations>
  <printOptions horizontalCentered="1"/>
  <pageMargins left="0.45833333333333331" right="0.23622047244094491" top="0.47244094488188981" bottom="0.74803149606299213" header="0.31496062992125984" footer="0.31496062992125984"/>
  <pageSetup paperSize="9" orientation="portrait" horizontalDpi="4294967293" verticalDpi="0" r:id="rId1"/>
  <ignoredErrors>
    <ignoredError sqref="F22:F46" numberStoredAsText="1"/>
  </ignoredError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8649D2-42D4-4E90-B44E-AC042F3FB600}">
  <dimension ref="A1:M24"/>
  <sheetViews>
    <sheetView workbookViewId="0">
      <selection activeCell="G1" sqref="G1"/>
    </sheetView>
  </sheetViews>
  <sheetFormatPr defaultColWidth="8.6640625" defaultRowHeight="19.5" x14ac:dyDescent="0.4"/>
  <cols>
    <col min="2" max="2" width="26.109375" bestFit="1" customWidth="1"/>
    <col min="3" max="3" width="13.88671875" bestFit="1" customWidth="1"/>
    <col min="4" max="4" width="6.88671875" bestFit="1" customWidth="1"/>
    <col min="5" max="5" width="3.44140625" customWidth="1"/>
    <col min="6" max="7" width="10.33203125" bestFit="1" customWidth="1"/>
  </cols>
  <sheetData>
    <row r="1" spans="1:13" ht="47.25" customHeight="1" x14ac:dyDescent="0.4">
      <c r="A1" s="11" t="s">
        <v>69</v>
      </c>
      <c r="B1" s="15" t="s">
        <v>111</v>
      </c>
      <c r="C1" s="16"/>
      <c r="D1" s="14"/>
      <c r="E1" s="14"/>
      <c r="F1" s="14"/>
      <c r="G1" s="14"/>
      <c r="H1" s="14"/>
      <c r="I1" s="14"/>
      <c r="J1" s="14"/>
      <c r="K1" s="14"/>
      <c r="L1" s="14"/>
      <c r="M1" s="14"/>
    </row>
    <row r="3" spans="1:13" x14ac:dyDescent="0.4">
      <c r="A3" s="11" t="s">
        <v>44</v>
      </c>
      <c r="B3" s="11" t="s">
        <v>45</v>
      </c>
      <c r="C3" s="11" t="s">
        <v>88</v>
      </c>
      <c r="D3" s="11" t="s">
        <v>89</v>
      </c>
      <c r="F3" s="11" t="s">
        <v>46</v>
      </c>
      <c r="G3" s="11" t="s">
        <v>47</v>
      </c>
    </row>
    <row r="4" spans="1:13" x14ac:dyDescent="0.4">
      <c r="A4" s="13">
        <v>1</v>
      </c>
      <c r="B4" s="13" t="s">
        <v>48</v>
      </c>
      <c r="C4" s="13" t="s">
        <v>70</v>
      </c>
      <c r="D4" s="13" t="s">
        <v>90</v>
      </c>
      <c r="F4" s="12">
        <v>15000</v>
      </c>
      <c r="G4" s="12">
        <v>1500</v>
      </c>
    </row>
    <row r="5" spans="1:13" x14ac:dyDescent="0.4">
      <c r="A5" s="13">
        <v>2</v>
      </c>
      <c r="B5" s="13" t="s">
        <v>49</v>
      </c>
      <c r="C5" s="13" t="s">
        <v>71</v>
      </c>
      <c r="D5" s="13" t="s">
        <v>91</v>
      </c>
    </row>
    <row r="6" spans="1:13" x14ac:dyDescent="0.4">
      <c r="A6" s="13">
        <v>3</v>
      </c>
      <c r="B6" s="13" t="s">
        <v>50</v>
      </c>
      <c r="C6" s="13" t="s">
        <v>72</v>
      </c>
      <c r="D6" s="13" t="s">
        <v>92</v>
      </c>
    </row>
    <row r="7" spans="1:13" x14ac:dyDescent="0.4">
      <c r="A7" s="13">
        <v>4</v>
      </c>
      <c r="B7" s="13" t="s">
        <v>51</v>
      </c>
      <c r="C7" s="13" t="s">
        <v>73</v>
      </c>
      <c r="D7" s="13" t="s">
        <v>93</v>
      </c>
    </row>
    <row r="8" spans="1:13" x14ac:dyDescent="0.4">
      <c r="A8" s="13">
        <v>5</v>
      </c>
      <c r="B8" s="13" t="s">
        <v>52</v>
      </c>
      <c r="C8" s="13" t="s">
        <v>74</v>
      </c>
      <c r="D8" s="13" t="s">
        <v>94</v>
      </c>
    </row>
    <row r="9" spans="1:13" x14ac:dyDescent="0.4">
      <c r="A9" s="13">
        <v>6</v>
      </c>
      <c r="B9" s="13" t="s">
        <v>53</v>
      </c>
      <c r="C9" s="13" t="s">
        <v>75</v>
      </c>
      <c r="D9" s="13" t="s">
        <v>95</v>
      </c>
    </row>
    <row r="10" spans="1:13" x14ac:dyDescent="0.4">
      <c r="A10" s="13">
        <v>7</v>
      </c>
      <c r="B10" s="13" t="s">
        <v>54</v>
      </c>
      <c r="C10" s="13" t="s">
        <v>76</v>
      </c>
      <c r="D10" s="13" t="s">
        <v>76</v>
      </c>
    </row>
    <row r="11" spans="1:13" x14ac:dyDescent="0.4">
      <c r="A11" s="13">
        <v>8</v>
      </c>
      <c r="B11" s="13" t="s">
        <v>55</v>
      </c>
      <c r="C11" s="13" t="s">
        <v>77</v>
      </c>
      <c r="D11" s="13" t="s">
        <v>77</v>
      </c>
    </row>
    <row r="12" spans="1:13" x14ac:dyDescent="0.4">
      <c r="A12" s="13">
        <v>9</v>
      </c>
      <c r="B12" s="13" t="s">
        <v>56</v>
      </c>
      <c r="C12" s="13" t="s">
        <v>78</v>
      </c>
      <c r="D12" s="13" t="s">
        <v>78</v>
      </c>
    </row>
    <row r="13" spans="1:13" x14ac:dyDescent="0.4">
      <c r="A13" s="13">
        <v>10</v>
      </c>
      <c r="B13" s="13" t="s">
        <v>57</v>
      </c>
      <c r="C13" s="13" t="s">
        <v>79</v>
      </c>
      <c r="D13" s="13" t="s">
        <v>79</v>
      </c>
    </row>
    <row r="14" spans="1:13" x14ac:dyDescent="0.4">
      <c r="A14" s="13">
        <v>11</v>
      </c>
      <c r="B14" s="13" t="s">
        <v>58</v>
      </c>
      <c r="C14" s="13" t="s">
        <v>80</v>
      </c>
      <c r="D14" s="13" t="s">
        <v>80</v>
      </c>
    </row>
    <row r="15" spans="1:13" x14ac:dyDescent="0.4">
      <c r="A15" s="13">
        <v>12</v>
      </c>
      <c r="B15" s="13" t="s">
        <v>59</v>
      </c>
      <c r="C15" s="13" t="s">
        <v>81</v>
      </c>
      <c r="D15" s="13" t="s">
        <v>81</v>
      </c>
    </row>
    <row r="16" spans="1:13" x14ac:dyDescent="0.4">
      <c r="A16" s="13">
        <v>13</v>
      </c>
      <c r="B16" s="13" t="s">
        <v>60</v>
      </c>
      <c r="C16" s="13" t="s">
        <v>82</v>
      </c>
      <c r="D16" s="13" t="s">
        <v>82</v>
      </c>
    </row>
    <row r="17" spans="1:4" x14ac:dyDescent="0.4">
      <c r="A17" s="13">
        <v>14</v>
      </c>
      <c r="B17" s="13" t="s">
        <v>61</v>
      </c>
      <c r="C17" s="13" t="s">
        <v>83</v>
      </c>
      <c r="D17" s="13" t="s">
        <v>83</v>
      </c>
    </row>
    <row r="18" spans="1:4" x14ac:dyDescent="0.4">
      <c r="A18" s="13">
        <v>15</v>
      </c>
      <c r="B18" s="13" t="s">
        <v>62</v>
      </c>
      <c r="C18" s="13" t="s">
        <v>84</v>
      </c>
      <c r="D18" s="13" t="s">
        <v>84</v>
      </c>
    </row>
    <row r="19" spans="1:4" x14ac:dyDescent="0.4">
      <c r="A19" s="13">
        <v>16</v>
      </c>
      <c r="B19" s="13" t="s">
        <v>63</v>
      </c>
      <c r="C19" s="13" t="s">
        <v>85</v>
      </c>
      <c r="D19" s="13" t="s">
        <v>96</v>
      </c>
    </row>
    <row r="20" spans="1:4" x14ac:dyDescent="0.4">
      <c r="A20" s="13">
        <v>17</v>
      </c>
      <c r="B20" s="13" t="s">
        <v>64</v>
      </c>
      <c r="C20" s="13" t="s">
        <v>101</v>
      </c>
      <c r="D20" s="13" t="s">
        <v>97</v>
      </c>
    </row>
    <row r="21" spans="1:4" x14ac:dyDescent="0.4">
      <c r="A21" s="13">
        <v>18</v>
      </c>
      <c r="B21" s="13" t="s">
        <v>65</v>
      </c>
      <c r="C21" s="13" t="s">
        <v>100</v>
      </c>
      <c r="D21" s="13" t="s">
        <v>98</v>
      </c>
    </row>
    <row r="22" spans="1:4" x14ac:dyDescent="0.4">
      <c r="A22" s="13">
        <v>19</v>
      </c>
      <c r="B22" s="13" t="s">
        <v>66</v>
      </c>
      <c r="C22" s="13" t="s">
        <v>86</v>
      </c>
      <c r="D22" s="13" t="s">
        <v>86</v>
      </c>
    </row>
    <row r="23" spans="1:4" x14ac:dyDescent="0.4">
      <c r="A23" s="13">
        <v>20</v>
      </c>
      <c r="B23" s="13" t="s">
        <v>67</v>
      </c>
      <c r="C23" s="13" t="s">
        <v>67</v>
      </c>
      <c r="D23" s="13" t="s">
        <v>109</v>
      </c>
    </row>
    <row r="24" spans="1:4" x14ac:dyDescent="0.4">
      <c r="A24" s="13">
        <v>21</v>
      </c>
      <c r="B24" s="13" t="s">
        <v>68</v>
      </c>
      <c r="C24" s="13" t="s">
        <v>87</v>
      </c>
      <c r="D24" s="13" t="s">
        <v>99</v>
      </c>
    </row>
  </sheetData>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確認用</vt:lpstr>
      <vt:lpstr>男子</vt:lpstr>
      <vt:lpstr>女子</vt:lpstr>
      <vt:lpstr>設定シート</vt:lpstr>
      <vt:lpstr>確認用!Print_Area</vt:lpstr>
      <vt:lpstr>女子!Print_Area</vt:lpstr>
      <vt:lpstr>男子!Print_Area</vt:lpstr>
      <vt:lpstr>個人参加費</vt:lpstr>
      <vt:lpstr>参加校</vt:lpstr>
      <vt:lpstr>女子</vt:lpstr>
      <vt:lpstr>大会名</vt:lpstr>
      <vt:lpstr>団体参加費</vt:lpstr>
      <vt:lpstr>男子</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Yuki Sato</dc:creator>
  <cp:lastModifiedBy>苫南_024</cp:lastModifiedBy>
  <cp:lastPrinted>2025-10-15T01:48:23Z</cp:lastPrinted>
  <dcterms:created xsi:type="dcterms:W3CDTF">2025-10-10T13:28:00Z</dcterms:created>
  <dcterms:modified xsi:type="dcterms:W3CDTF">2025-12-23T03:38:05Z</dcterms:modified>
</cp:coreProperties>
</file>