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Z:\06 部活動・当番校・研究会\01 部活動\06 バドミントン部\12 2026(R08)通常部活\00_地区運営委員\12_2026(R8)\01_地区大会\03_市長杯\申込書\"/>
    </mc:Choice>
  </mc:AlternateContent>
  <xr:revisionPtr revIDLastSave="0" documentId="13_ncr:1_{FFC19588-AEB5-4CDB-84A7-6B477A79E87D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確認用" sheetId="1" r:id="rId1"/>
    <sheet name="男子" sheetId="2" r:id="rId2"/>
    <sheet name="女子" sheetId="3" r:id="rId3"/>
    <sheet name="設定シート" sheetId="4" r:id="rId4"/>
  </sheets>
  <definedNames>
    <definedName name="_xlnm.Print_Area" localSheetId="0">確認用!$A$1:$M$56</definedName>
    <definedName name="_xlnm.Print_Area" localSheetId="2">女子!$A$1:$K$46</definedName>
    <definedName name="_xlnm.Print_Area" localSheetId="1">男子!$A$1:$K$46</definedName>
    <definedName name="会場">設定シート!$B$4</definedName>
    <definedName name="開始日">設定シート!$B$2</definedName>
    <definedName name="個人参加費">設定シート!$G$8</definedName>
    <definedName name="参加校">設定シート!$A$7:$D$28</definedName>
    <definedName name="主催者">設定シート!$B$5</definedName>
    <definedName name="終了日">設定シート!$B$3</definedName>
    <definedName name="女子">女子!$A$11:$Z$46</definedName>
    <definedName name="大会名">設定シート!$B$1</definedName>
    <definedName name="団体参加費">設定シート!$F$8</definedName>
    <definedName name="男子">男子!$A$11:$T$46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2" i="3" l="1" a="1"/>
  <c r="Q12" i="3" a="1"/>
  <c r="P12" i="3" a="1"/>
  <c r="R11" i="3"/>
  <c r="Q11" i="3"/>
  <c r="P11" i="3"/>
  <c r="P12" i="2" a="1"/>
  <c r="R12" i="2" a="1"/>
  <c r="Q12" i="2" a="1"/>
  <c r="R11" i="2"/>
  <c r="Q11" i="2"/>
  <c r="P11" i="2"/>
  <c r="N46" i="3"/>
  <c r="M46" i="3"/>
  <c r="N45" i="3"/>
  <c r="M45" i="3"/>
  <c r="N44" i="3"/>
  <c r="M44" i="3"/>
  <c r="N43" i="3"/>
  <c r="M43" i="3"/>
  <c r="N42" i="3"/>
  <c r="M42" i="3"/>
  <c r="N41" i="3"/>
  <c r="M41" i="3"/>
  <c r="N40" i="3"/>
  <c r="M40" i="3"/>
  <c r="N39" i="3"/>
  <c r="M39" i="3"/>
  <c r="N38" i="3"/>
  <c r="M38" i="3"/>
  <c r="N37" i="3"/>
  <c r="M37" i="3"/>
  <c r="N36" i="3"/>
  <c r="M36" i="3"/>
  <c r="N35" i="3"/>
  <c r="M35" i="3"/>
  <c r="N34" i="3"/>
  <c r="M34" i="3"/>
  <c r="N33" i="3"/>
  <c r="M33" i="3"/>
  <c r="N32" i="3"/>
  <c r="M32" i="3"/>
  <c r="N31" i="3"/>
  <c r="M31" i="3"/>
  <c r="N30" i="3"/>
  <c r="M30" i="3"/>
  <c r="N29" i="3"/>
  <c r="M29" i="3"/>
  <c r="N28" i="3"/>
  <c r="M28" i="3"/>
  <c r="N27" i="3"/>
  <c r="M27" i="3"/>
  <c r="N26" i="3"/>
  <c r="M26" i="3"/>
  <c r="N25" i="3"/>
  <c r="M25" i="3"/>
  <c r="N24" i="3"/>
  <c r="M24" i="3"/>
  <c r="N23" i="3"/>
  <c r="M23" i="3"/>
  <c r="N22" i="3"/>
  <c r="M22" i="3"/>
  <c r="N21" i="3"/>
  <c r="M21" i="3"/>
  <c r="N20" i="3"/>
  <c r="M20" i="3"/>
  <c r="N19" i="3"/>
  <c r="M19" i="3"/>
  <c r="N18" i="3"/>
  <c r="M18" i="3"/>
  <c r="N17" i="3"/>
  <c r="M17" i="3"/>
  <c r="N16" i="3"/>
  <c r="M16" i="3"/>
  <c r="N15" i="3"/>
  <c r="M15" i="3"/>
  <c r="N14" i="3"/>
  <c r="M14" i="3"/>
  <c r="N13" i="3"/>
  <c r="M13" i="3"/>
  <c r="N12" i="3"/>
  <c r="M12" i="3"/>
  <c r="N11" i="3"/>
  <c r="M11" i="3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I15" i="1" a="1"/>
  <c r="B15" i="1" a="1"/>
  <c r="O46" i="3"/>
  <c r="O45" i="3"/>
  <c r="O44" i="3"/>
  <c r="O43" i="3"/>
  <c r="O42" i="3"/>
  <c r="O41" i="3"/>
  <c r="O40" i="3"/>
  <c r="O39" i="3"/>
  <c r="O38" i="3"/>
  <c r="O37" i="3"/>
  <c r="O36" i="3"/>
  <c r="O35" i="3"/>
  <c r="O34" i="3"/>
  <c r="O33" i="3"/>
  <c r="O32" i="3"/>
  <c r="O31" i="3"/>
  <c r="O30" i="3"/>
  <c r="O29" i="3"/>
  <c r="O28" i="3"/>
  <c r="O27" i="3"/>
  <c r="O26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46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L37" i="1" a="1"/>
  <c r="E37" i="1" a="1"/>
  <c r="L15" i="1" a="1"/>
  <c r="E15" i="1" a="1"/>
  <c r="O11" i="3"/>
  <c r="E5" i="3"/>
  <c r="A1" i="3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O11" i="2"/>
  <c r="N11" i="2"/>
  <c r="M11" i="2"/>
  <c r="E5" i="2"/>
  <c r="A1" i="2"/>
  <c r="C11" i="1"/>
  <c r="C10" i="1"/>
  <c r="C9" i="1"/>
  <c r="C8" i="1"/>
  <c r="E6" i="1"/>
  <c r="E5" i="1"/>
  <c r="E4" i="1"/>
  <c r="A1" i="1"/>
  <c r="I10" i="1" l="1" a="1"/>
  <c r="A2" i="1" a="1"/>
  <c r="B4" i="1" a="1"/>
  <c r="I9" i="1" a="1"/>
  <c r="M46" i="1"/>
  <c r="M50" i="1"/>
  <c r="M52" i="1"/>
  <c r="M56" i="1"/>
  <c r="M48" i="1"/>
  <c r="M49" i="1"/>
  <c r="M54" i="1"/>
  <c r="M51" i="1"/>
  <c r="M47" i="1"/>
  <c r="M53" i="1"/>
  <c r="M55" i="1"/>
  <c r="M29" i="1"/>
  <c r="M31" i="1"/>
  <c r="M32" i="1"/>
  <c r="M30" i="1"/>
  <c r="M34" i="1"/>
  <c r="M28" i="1"/>
  <c r="M33" i="1"/>
  <c r="F48" i="1"/>
  <c r="F51" i="1"/>
  <c r="F54" i="1"/>
  <c r="F49" i="1"/>
  <c r="F52" i="1"/>
  <c r="F53" i="1"/>
  <c r="F55" i="1"/>
  <c r="F56" i="1"/>
  <c r="F50" i="1"/>
  <c r="F29" i="1"/>
  <c r="F30" i="1"/>
  <c r="F31" i="1"/>
  <c r="F32" i="1"/>
  <c r="F33" i="1"/>
  <c r="F34" i="1"/>
  <c r="L10" i="1" l="1"/>
  <c r="I11" i="1"/>
  <c r="L11" i="1" s="1"/>
  <c r="L9" i="1"/>
  <c r="M24" i="1"/>
  <c r="M15" i="1"/>
  <c r="M17" i="1"/>
  <c r="C32" i="1"/>
  <c r="J35" i="1"/>
  <c r="F22" i="1"/>
  <c r="C33" i="1"/>
  <c r="M18" i="1"/>
  <c r="C38" i="1"/>
  <c r="J43" i="1"/>
  <c r="F21" i="1"/>
  <c r="M16" i="1"/>
  <c r="M39" i="1"/>
  <c r="C42" i="1"/>
  <c r="J31" i="1"/>
  <c r="J21" i="1"/>
  <c r="F26" i="1"/>
  <c r="M40" i="1"/>
  <c r="M19" i="1"/>
  <c r="J27" i="1"/>
  <c r="F19" i="1"/>
  <c r="C39" i="1"/>
  <c r="C40" i="1"/>
  <c r="F24" i="1"/>
  <c r="C19" i="1"/>
  <c r="F27" i="1"/>
  <c r="M41" i="1"/>
  <c r="C16" i="1"/>
  <c r="F45" i="1"/>
  <c r="C25" i="1"/>
  <c r="C29" i="1"/>
  <c r="M20" i="1"/>
  <c r="M21" i="1"/>
  <c r="M44" i="1"/>
  <c r="M22" i="1"/>
  <c r="F44" i="1"/>
  <c r="C23" i="1"/>
  <c r="C26" i="1"/>
  <c r="F20" i="1"/>
  <c r="M37" i="1"/>
  <c r="J20" i="1"/>
  <c r="J36" i="1"/>
  <c r="J40" i="1"/>
  <c r="F39" i="1"/>
  <c r="J38" i="1"/>
  <c r="J23" i="1"/>
  <c r="C15" i="1"/>
  <c r="C30" i="1"/>
  <c r="M25" i="1"/>
  <c r="F46" i="1"/>
  <c r="J24" i="1"/>
  <c r="C27" i="1"/>
  <c r="J28" i="1"/>
  <c r="M42" i="1"/>
  <c r="C28" i="1"/>
  <c r="F15" i="1"/>
  <c r="C36" i="1"/>
  <c r="J39" i="1"/>
  <c r="J25" i="1"/>
  <c r="F42" i="1"/>
  <c r="C41" i="1"/>
  <c r="J17" i="1"/>
  <c r="J41" i="1"/>
  <c r="M26" i="1"/>
  <c r="J19" i="1"/>
  <c r="J29" i="1"/>
  <c r="F47" i="1"/>
  <c r="F23" i="1"/>
  <c r="C43" i="1"/>
  <c r="F28" i="1"/>
  <c r="C20" i="1"/>
  <c r="F37" i="1"/>
  <c r="J15" i="1"/>
  <c r="C18" i="1"/>
  <c r="F16" i="1"/>
  <c r="M23" i="1"/>
  <c r="C37" i="1"/>
  <c r="F43" i="1"/>
  <c r="C21" i="1"/>
  <c r="J33" i="1"/>
  <c r="J26" i="1"/>
  <c r="F17" i="1"/>
  <c r="M27" i="1"/>
  <c r="J34" i="1"/>
  <c r="C24" i="1"/>
  <c r="C17" i="1"/>
  <c r="M38" i="1"/>
  <c r="J30" i="1"/>
  <c r="C34" i="1"/>
  <c r="J37" i="1"/>
  <c r="C35" i="1"/>
  <c r="J22" i="1"/>
  <c r="J44" i="1"/>
  <c r="M43" i="1"/>
  <c r="C44" i="1"/>
  <c r="F40" i="1"/>
  <c r="J16" i="1"/>
  <c r="M45" i="1"/>
  <c r="F41" i="1"/>
  <c r="J32" i="1"/>
  <c r="F25" i="1"/>
  <c r="F38" i="1"/>
  <c r="C31" i="1"/>
  <c r="C22" i="1"/>
  <c r="J18" i="1"/>
  <c r="J42" i="1"/>
  <c r="F1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佐藤優樹</author>
  </authors>
  <commentList>
    <comment ref="B11" authorId="0" shapeId="0" xr:uid="{98FDE61C-F141-4583-A30C-336A35620CEA}">
      <text>
        <r>
          <rPr>
            <b/>
            <sz val="9"/>
            <color indexed="81"/>
            <rFont val="MS P ゴシック"/>
            <family val="3"/>
            <charset val="128"/>
          </rPr>
          <t>姓名の間は全角スペース1文字のみ
例：山田　太郎</t>
        </r>
      </text>
    </comment>
    <comment ref="C11" authorId="0" shapeId="0" xr:uid="{2107FF53-4E4E-4D37-9155-B9875766D31B}">
      <text>
        <r>
          <rPr>
            <b/>
            <sz val="9"/>
            <color indexed="81"/>
            <rFont val="MS P ゴシック"/>
            <family val="3"/>
            <charset val="128"/>
          </rPr>
          <t>半角カナ＋半角スペース1文字
例：ﾔﾏﾀﾞ ﾀﾛｳ</t>
        </r>
      </text>
    </comment>
    <comment ref="D11" authorId="0" shapeId="0" xr:uid="{31361723-B90F-4319-86EF-850DED1E2165}">
      <text>
        <r>
          <rPr>
            <b/>
            <sz val="9"/>
            <color indexed="81"/>
            <rFont val="MS P ゴシック"/>
            <family val="3"/>
            <charset val="128"/>
          </rPr>
          <t>日付で入力
対象年度範囲外・学年不一致はエラー</t>
        </r>
      </text>
    </comment>
    <comment ref="E11" authorId="0" shapeId="0" xr:uid="{69A0B55E-EB1D-4075-A9B4-E3C17900C2C3}">
      <text>
        <r>
          <rPr>
            <b/>
            <sz val="9"/>
            <color indexed="81"/>
            <rFont val="MS P ゴシック"/>
            <family val="3"/>
            <charset val="128"/>
          </rPr>
          <t>1〜3の数字
生年月日と学年が一致すること</t>
        </r>
      </text>
    </comment>
    <comment ref="F11" authorId="0" shapeId="0" xr:uid="{8419A703-D237-4C36-853A-7A3C3115735A}">
      <text>
        <r>
          <rPr>
            <b/>
            <sz val="9"/>
            <color indexed="81"/>
            <rFont val="MS P ゴシック"/>
            <family val="3"/>
            <charset val="128"/>
          </rPr>
          <t>日本協会会員番号を数字で入力
不明なら空欄可</t>
        </r>
      </text>
    </comment>
    <comment ref="G11" authorId="0" shapeId="0" xr:uid="{E2E801FF-3F2B-44A1-AB7E-91678793EF7C}">
      <text>
        <r>
          <rPr>
            <b/>
            <sz val="9"/>
            <color indexed="81"/>
            <rFont val="MS P ゴシック"/>
            <family val="3"/>
            <charset val="128"/>
          </rPr>
          <t>1部複：ペア2名に同じ順位
1から連番・最大20組</t>
        </r>
      </text>
    </comment>
    <comment ref="H11" authorId="0" shapeId="0" xr:uid="{7B2188BA-4D52-4C37-9002-7C4027EC7958}">
      <text>
        <r>
          <rPr>
            <b/>
            <sz val="9"/>
            <color indexed="81"/>
            <rFont val="MS P ゴシック"/>
            <family val="3"/>
            <charset val="128"/>
          </rPr>
          <t>1部単：順位は重複なし
1から連番・最大20名</t>
        </r>
      </text>
    </comment>
    <comment ref="I11" authorId="0" shapeId="0" xr:uid="{46BAFABC-1C75-4011-88E1-5DD0054C2499}">
      <text>
        <r>
          <rPr>
            <b/>
            <sz val="9"/>
            <color indexed="81"/>
            <rFont val="MS P ゴシック"/>
            <family val="3"/>
            <charset val="128"/>
          </rPr>
          <t>2部単：順位は重複なし
1から連番・最大20名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佐藤優樹</author>
  </authors>
  <commentList>
    <comment ref="B11" authorId="0" shapeId="0" xr:uid="{5D36E5E0-6BEB-4CC2-81BD-F703715FAE81}">
      <text>
        <r>
          <rPr>
            <b/>
            <sz val="9"/>
            <color indexed="81"/>
            <rFont val="MS P ゴシック"/>
            <family val="3"/>
            <charset val="128"/>
          </rPr>
          <t>姓名の間は全角スペース1文字のみ
例：山田　太郎</t>
        </r>
      </text>
    </comment>
    <comment ref="C11" authorId="0" shapeId="0" xr:uid="{21C080E5-E496-495D-B151-6FD64DCB0E13}">
      <text>
        <r>
          <rPr>
            <b/>
            <sz val="9"/>
            <color indexed="81"/>
            <rFont val="MS P ゴシック"/>
            <family val="3"/>
            <charset val="128"/>
          </rPr>
          <t>半角カナ＋半角スペース1文字
例：ﾔﾏﾀﾞ ﾀﾛｳ</t>
        </r>
      </text>
    </comment>
    <comment ref="D11" authorId="0" shapeId="0" xr:uid="{F992EDB0-A2DD-47FE-B38C-C91DC41998DA}">
      <text>
        <r>
          <rPr>
            <b/>
            <sz val="9"/>
            <color indexed="81"/>
            <rFont val="MS P ゴシック"/>
            <family val="3"/>
            <charset val="128"/>
          </rPr>
          <t>日付で入力
対象年度範囲外・学年不一致はエラー</t>
        </r>
      </text>
    </comment>
    <comment ref="E11" authorId="0" shapeId="0" xr:uid="{E1114184-C6BD-481F-96DB-C1FA7B7AD1CF}">
      <text>
        <r>
          <rPr>
            <b/>
            <sz val="9"/>
            <color indexed="81"/>
            <rFont val="MS P ゴシック"/>
            <family val="3"/>
            <charset val="128"/>
          </rPr>
          <t>1〜3の数字
生年月日と学年が一致すること</t>
        </r>
      </text>
    </comment>
    <comment ref="F11" authorId="0" shapeId="0" xr:uid="{EE6ECC3D-052C-4A22-8F3C-9715CDA9E148}">
      <text>
        <r>
          <rPr>
            <b/>
            <sz val="9"/>
            <color indexed="81"/>
            <rFont val="MS P ゴシック"/>
            <family val="3"/>
            <charset val="128"/>
          </rPr>
          <t>日本協会会員番号を数字で入力
不明なら空欄可</t>
        </r>
      </text>
    </comment>
    <comment ref="G11" authorId="0" shapeId="0" xr:uid="{8FAC273E-971D-47E1-B6B7-103A5A2D95D1}">
      <text>
        <r>
          <rPr>
            <b/>
            <sz val="9"/>
            <color indexed="81"/>
            <rFont val="MS P ゴシック"/>
            <family val="3"/>
            <charset val="128"/>
          </rPr>
          <t>1部複：ペア2名に同じ順位
1から連番・最大20組</t>
        </r>
      </text>
    </comment>
    <comment ref="H11" authorId="0" shapeId="0" xr:uid="{62A42B15-2822-4DDD-BE30-9E61DEFDBA41}">
      <text>
        <r>
          <rPr>
            <b/>
            <sz val="9"/>
            <color indexed="81"/>
            <rFont val="MS P ゴシック"/>
            <family val="3"/>
            <charset val="128"/>
          </rPr>
          <t>1部単：順位は重複なし
1から連番・最大20名</t>
        </r>
      </text>
    </comment>
    <comment ref="I11" authorId="0" shapeId="0" xr:uid="{11645A0E-75D7-4FFB-AD0D-DD2252E5CA2E}">
      <text>
        <r>
          <rPr>
            <b/>
            <sz val="9"/>
            <color indexed="81"/>
            <rFont val="MS P ゴシック"/>
            <family val="3"/>
            <charset val="128"/>
          </rPr>
          <t>2部単：順位は重複なし
1から連番・最大20名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<sst xmlns="http://schemas.openxmlformats.org/spreadsheetml/2006/main" count="168" uniqueCount="121">
  <si>
    <t>日時</t>
  </si>
  <si>
    <t>会場</t>
  </si>
  <si>
    <t>主催者</t>
  </si>
  <si>
    <t>団体名</t>
  </si>
  <si>
    <t>参加者</t>
  </si>
  <si>
    <t>金額</t>
  </si>
  <si>
    <t>申込責任者</t>
  </si>
  <si>
    <t>男子</t>
  </si>
  <si>
    <t>責任者電話番号</t>
  </si>
  <si>
    <t>女子</t>
  </si>
  <si>
    <t>責任者メールアドレス</t>
  </si>
  <si>
    <t>計</t>
  </si>
  <si>
    <t>男子ダブルス</t>
  </si>
  <si>
    <t>男子1部シングルス</t>
  </si>
  <si>
    <t>女子ダブルス</t>
  </si>
  <si>
    <t>女子1部シングルス</t>
  </si>
  <si>
    <t>ランク</t>
  </si>
  <si>
    <t>氏名</t>
  </si>
  <si>
    <t>学校名</t>
  </si>
  <si>
    <t>男子2部シングルス</t>
  </si>
  <si>
    <t>女子2部シングルス</t>
  </si>
  <si>
    <t>No</t>
  </si>
  <si>
    <t>参加申込書（男子）</t>
  </si>
  <si>
    <t>学校番号</t>
  </si>
  <si>
    <t>ﾌﾘｶﾞﾅ</t>
  </si>
  <si>
    <t>生年月日</t>
  </si>
  <si>
    <t>学年</t>
  </si>
  <si>
    <t>日本協会
会員番号</t>
  </si>
  <si>
    <t>参加申込書（女子）</t>
  </si>
  <si>
    <t>大会名</t>
  </si>
  <si>
    <t>開始日</t>
  </si>
  <si>
    <t>終了日</t>
  </si>
  <si>
    <t>苫小牧市総合体育館</t>
  </si>
  <si>
    <t>苫小牧地区バドミントン協会</t>
  </si>
  <si>
    <t>参加校No</t>
  </si>
  <si>
    <t>参加校</t>
  </si>
  <si>
    <t>略称１</t>
  </si>
  <si>
    <t>略称２</t>
  </si>
  <si>
    <t>団体参加費</t>
  </si>
  <si>
    <t>個人参加費</t>
  </si>
  <si>
    <t>1</t>
  </si>
  <si>
    <t>北海道苫小牧東高等学校</t>
  </si>
  <si>
    <t>苫小牧東</t>
  </si>
  <si>
    <t>苫東</t>
  </si>
  <si>
    <t>2</t>
  </si>
  <si>
    <t>北海道苫小牧南高等学校</t>
  </si>
  <si>
    <t>苫小牧南</t>
  </si>
  <si>
    <t>苫南</t>
  </si>
  <si>
    <t>3</t>
  </si>
  <si>
    <t>北海道苫小牧西高等学校</t>
  </si>
  <si>
    <t>苫小牧西</t>
  </si>
  <si>
    <t>苫西</t>
  </si>
  <si>
    <t>4</t>
  </si>
  <si>
    <t>北海道苫小牧工業高等学校</t>
  </si>
  <si>
    <t>苫小牧工業</t>
  </si>
  <si>
    <t>苫工</t>
  </si>
  <si>
    <t>5</t>
  </si>
  <si>
    <t>北海道苫小牧総合経済高等学校</t>
  </si>
  <si>
    <t>苫小牧総経</t>
  </si>
  <si>
    <t>総経</t>
  </si>
  <si>
    <t>6</t>
  </si>
  <si>
    <t>北海道白老東高等学校</t>
  </si>
  <si>
    <t>白老東</t>
  </si>
  <si>
    <t>白東</t>
  </si>
  <si>
    <t>7</t>
  </si>
  <si>
    <t>北海道厚真高等学校</t>
  </si>
  <si>
    <t>厚真</t>
  </si>
  <si>
    <t>8</t>
  </si>
  <si>
    <t>北海道鵡川高等学校</t>
  </si>
  <si>
    <t>鵡川</t>
  </si>
  <si>
    <t>9</t>
  </si>
  <si>
    <t>北海道穂別高等学校</t>
  </si>
  <si>
    <t>穂別</t>
  </si>
  <si>
    <t>10</t>
  </si>
  <si>
    <t>北海道富川高等学校</t>
  </si>
  <si>
    <t>富川</t>
  </si>
  <si>
    <t>11</t>
  </si>
  <si>
    <t>北海道平取高等学校</t>
  </si>
  <si>
    <t>平取</t>
  </si>
  <si>
    <t>12</t>
  </si>
  <si>
    <t>北海道静内高等学校</t>
  </si>
  <si>
    <t>静内</t>
  </si>
  <si>
    <t>13</t>
  </si>
  <si>
    <t>北海道浦河高等学校</t>
  </si>
  <si>
    <t>浦河</t>
  </si>
  <si>
    <t>14</t>
  </si>
  <si>
    <t>北海道えりも高等学校</t>
  </si>
  <si>
    <t>えりも</t>
  </si>
  <si>
    <t>15</t>
  </si>
  <si>
    <t>様似高等学校</t>
  </si>
  <si>
    <t>様似</t>
  </si>
  <si>
    <t>16</t>
  </si>
  <si>
    <t>北海道静内農業高等学校</t>
  </si>
  <si>
    <t>静内農業</t>
  </si>
  <si>
    <t>静農</t>
  </si>
  <si>
    <t>17</t>
  </si>
  <si>
    <t>駒澤大学附属苫小牧高等学校</t>
  </si>
  <si>
    <t>駒大苫小牧</t>
  </si>
  <si>
    <t>駒澤</t>
  </si>
  <si>
    <t>18</t>
  </si>
  <si>
    <t>苫小牧工業高等専門学校</t>
  </si>
  <si>
    <t>苫小牧高専</t>
  </si>
  <si>
    <t>高専</t>
  </si>
  <si>
    <t>19</t>
  </si>
  <si>
    <t>北海道追分高等学校</t>
  </si>
  <si>
    <t>追分</t>
  </si>
  <si>
    <t>20</t>
  </si>
  <si>
    <t>苫小牧高等商業</t>
  </si>
  <si>
    <t>苫商</t>
  </si>
  <si>
    <t>21</t>
  </si>
  <si>
    <t>北海道栄高等学校</t>
  </si>
  <si>
    <t>北海道栄</t>
  </si>
  <si>
    <t>道栄</t>
  </si>
  <si>
    <t>1部複ランク</t>
    <phoneticPr fontId="1"/>
  </si>
  <si>
    <t>1部単ランク</t>
    <phoneticPr fontId="1"/>
  </si>
  <si>
    <t>2部単ランク</t>
    <phoneticPr fontId="1"/>
  </si>
  <si>
    <t>学校番号</t>
    <rPh sb="0" eb="2">
      <t>ガッコウ</t>
    </rPh>
    <rPh sb="2" eb="4">
      <t>バンゴウ</t>
    </rPh>
    <phoneticPr fontId="1"/>
  </si>
  <si>
    <t>選手氏名
（姓名 全角スペース1文字）</t>
  </si>
  <si>
    <t>※学校間ペアの場合は、氏名に【他校生徒（○高 氏名)】と入力してください("他校生徒"の文字でデータ処理します)</t>
    <rPh sb="1" eb="4">
      <t>ガッコウカン</t>
    </rPh>
    <rPh sb="7" eb="9">
      <t>バアイ</t>
    </rPh>
    <rPh sb="11" eb="13">
      <t>シメイ</t>
    </rPh>
    <rPh sb="15" eb="17">
      <t>タコウ</t>
    </rPh>
    <rPh sb="17" eb="19">
      <t>セイト</t>
    </rPh>
    <rPh sb="21" eb="22">
      <t>コウ</t>
    </rPh>
    <rPh sb="23" eb="25">
      <t>シメイ</t>
    </rPh>
    <rPh sb="28" eb="30">
      <t>ニュウリョク</t>
    </rPh>
    <rPh sb="38" eb="40">
      <t>タコウ</t>
    </rPh>
    <rPh sb="40" eb="42">
      <t>セイト</t>
    </rPh>
    <rPh sb="44" eb="46">
      <t>モジ</t>
    </rPh>
    <rPh sb="50" eb="52">
      <t>ショリ</t>
    </rPh>
    <phoneticPr fontId="1"/>
  </si>
  <si>
    <t>延べ人数</t>
    <phoneticPr fontId="1"/>
  </si>
  <si>
    <t>第64回 苫小牧市長杯高校新人バドミントン大会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</si>
</sst>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[$-411]ggge&quot;年&quot;m&quot;月&quot;d&quot;日&quot;;@"/>
    <numFmt numFmtId="177" formatCode="yyyy&quot;年&quot;m&quot;月&quot;d&quot;日&quot;\(aaa\)"/>
    <numFmt numFmtId="178" formatCode="0_);[Red]\(0\)"/>
  </numFmts>
  <fonts count="18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b/>
      <sz val="11"/>
      <name val="ＭＳ ゴシック"/>
      <family val="2"/>
      <charset val="128"/>
    </font>
    <font>
      <b/>
      <sz val="11"/>
      <color rgb="FFFF0000"/>
      <name val="ＭＳ ゴシック"/>
      <family val="2"/>
      <charset val="128"/>
    </font>
    <font>
      <sz val="11"/>
      <color rgb="FFFF0000"/>
      <name val="ＭＳ ゴシック"/>
      <family val="2"/>
      <charset val="128"/>
    </font>
    <font>
      <sz val="10"/>
      <color theme="1"/>
      <name val="ＭＳ ゴシック"/>
      <family val="2"/>
      <charset val="128"/>
    </font>
    <font>
      <sz val="11"/>
      <name val="ＭＳ ゴシック"/>
      <family val="2"/>
      <charset val="128"/>
    </font>
    <font>
      <sz val="8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22"/>
      <color theme="1"/>
      <name val="ＭＳ ゴシック"/>
      <family val="2"/>
      <charset val="128"/>
    </font>
    <font>
      <sz val="26"/>
      <color theme="1"/>
      <name val="ＭＳ ゴシック"/>
      <family val="2"/>
      <charset val="128"/>
    </font>
    <font>
      <b/>
      <sz val="9"/>
      <color indexed="81"/>
      <name val="MS P ゴシック"/>
      <family val="3"/>
      <charset val="128"/>
    </font>
    <font>
      <b/>
      <sz val="10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6" fontId="2" fillId="0" borderId="0">
      <alignment vertical="center"/>
    </xf>
  </cellStyleXfs>
  <cellXfs count="105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176" fontId="7" fillId="0" borderId="1" xfId="0" applyNumberFormat="1" applyFont="1" applyBorder="1" applyAlignment="1" applyProtection="1">
      <alignment horizontal="center" vertical="center" shrinkToFit="1"/>
      <protection locked="0"/>
    </xf>
    <xf numFmtId="0" fontId="0" fillId="0" borderId="1" xfId="0" applyBorder="1">
      <alignment vertical="center"/>
    </xf>
    <xf numFmtId="6" fontId="0" fillId="2" borderId="1" xfId="1" applyFont="1" applyFill="1" applyBorder="1">
      <alignment vertical="center"/>
    </xf>
    <xf numFmtId="0" fontId="0" fillId="2" borderId="1" xfId="0" applyFill="1" applyBorder="1">
      <alignment vertical="center"/>
    </xf>
    <xf numFmtId="0" fontId="3" fillId="0" borderId="0" xfId="0" applyFont="1">
      <alignment vertical="center"/>
    </xf>
    <xf numFmtId="0" fontId="10" fillId="0" borderId="0" xfId="0" applyFont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10" fillId="0" borderId="20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13" fillId="0" borderId="0" xfId="0" applyFont="1">
      <alignment vertical="center"/>
    </xf>
    <xf numFmtId="0" fontId="11" fillId="0" borderId="0" xfId="0" applyFont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0" fillId="0" borderId="0" xfId="0" applyAlignment="1"/>
    <xf numFmtId="0" fontId="7" fillId="0" borderId="0" xfId="0" applyFont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22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10" fillId="0" borderId="26" xfId="0" applyFont="1" applyBorder="1" applyAlignment="1">
      <alignment horizontal="center" vertical="center" shrinkToFit="1"/>
    </xf>
    <xf numFmtId="0" fontId="10" fillId="0" borderId="27" xfId="0" applyFont="1" applyBorder="1" applyAlignment="1">
      <alignment horizontal="center" vertical="center" shrinkToFit="1"/>
    </xf>
    <xf numFmtId="0" fontId="10" fillId="0" borderId="28" xfId="0" applyFont="1" applyBorder="1" applyAlignment="1">
      <alignment horizontal="center" vertical="center" shrinkToFit="1"/>
    </xf>
    <xf numFmtId="0" fontId="10" fillId="0" borderId="29" xfId="0" applyFont="1" applyBorder="1" applyAlignment="1">
      <alignment horizontal="center" vertical="center" shrinkToFit="1"/>
    </xf>
    <xf numFmtId="178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shrinkToFit="1"/>
    </xf>
    <xf numFmtId="0" fontId="17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2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0" fillId="0" borderId="15" xfId="0" applyBorder="1" applyAlignment="1"/>
    <xf numFmtId="0" fontId="0" fillId="0" borderId="16" xfId="0" applyBorder="1" applyAlignment="1"/>
    <xf numFmtId="6" fontId="8" fillId="0" borderId="5" xfId="1" applyFont="1" applyBorder="1" applyAlignment="1">
      <alignment horizontal="center" vertical="center" shrinkToFit="1"/>
    </xf>
    <xf numFmtId="0" fontId="0" fillId="0" borderId="5" xfId="0" applyBorder="1" applyAlignment="1"/>
    <xf numFmtId="0" fontId="7" fillId="0" borderId="1" xfId="0" applyFont="1" applyBorder="1" applyAlignment="1">
      <alignment horizontal="center" vertical="center" shrinkToFit="1"/>
    </xf>
    <xf numFmtId="0" fontId="0" fillId="0" borderId="18" xfId="0" applyBorder="1" applyAlignment="1"/>
    <xf numFmtId="6" fontId="8" fillId="0" borderId="1" xfId="1" applyFont="1" applyBorder="1" applyAlignment="1">
      <alignment horizontal="center" vertical="center" shrinkToFit="1"/>
    </xf>
    <xf numFmtId="0" fontId="0" fillId="0" borderId="1" xfId="0" applyBorder="1" applyAlignment="1"/>
    <xf numFmtId="0" fontId="10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textRotation="255" shrinkToFit="1"/>
    </xf>
    <xf numFmtId="0" fontId="15" fillId="0" borderId="1" xfId="0" applyFont="1" applyBorder="1" applyAlignment="1">
      <alignment horizontal="center" vertical="center" shrinkToFit="1"/>
    </xf>
    <xf numFmtId="0" fontId="0" fillId="0" borderId="17" xfId="0" applyBorder="1" applyAlignment="1"/>
    <xf numFmtId="0" fontId="8" fillId="0" borderId="1" xfId="0" applyFont="1" applyBorder="1" applyAlignment="1">
      <alignment horizontal="center" vertical="center" shrinkToFit="1"/>
    </xf>
    <xf numFmtId="6" fontId="8" fillId="0" borderId="3" xfId="1" applyFont="1" applyBorder="1" applyAlignment="1">
      <alignment horizontal="center" vertical="center" shrinkToFit="1"/>
    </xf>
    <xf numFmtId="0" fontId="0" fillId="0" borderId="23" xfId="0" applyBorder="1" applyAlignment="1"/>
    <xf numFmtId="0" fontId="10" fillId="0" borderId="7" xfId="0" applyFont="1" applyBorder="1" applyAlignment="1">
      <alignment horizontal="center" vertical="center" shrinkToFit="1"/>
    </xf>
    <xf numFmtId="0" fontId="0" fillId="0" borderId="9" xfId="0" applyBorder="1" applyAlignment="1"/>
    <xf numFmtId="0" fontId="6" fillId="0" borderId="7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0" fillId="0" borderId="10" xfId="0" applyBorder="1" applyAlignment="1"/>
    <xf numFmtId="0" fontId="4" fillId="0" borderId="14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justifyLastLine="1"/>
    </xf>
    <xf numFmtId="0" fontId="14" fillId="0" borderId="1" xfId="0" applyFont="1" applyBorder="1" applyAlignment="1">
      <alignment horizontal="center" vertical="center" shrinkToFit="1"/>
    </xf>
    <xf numFmtId="0" fontId="0" fillId="0" borderId="4" xfId="0" applyBorder="1" applyAlignment="1"/>
    <xf numFmtId="0" fontId="0" fillId="0" borderId="3" xfId="0" applyBorder="1" applyAlignment="1"/>
    <xf numFmtId="0" fontId="7" fillId="0" borderId="1" xfId="0" applyFont="1" applyBorder="1" applyAlignment="1" applyProtection="1">
      <alignment horizontal="center" vertical="center" shrinkToFit="1"/>
      <protection locked="0"/>
    </xf>
    <xf numFmtId="0" fontId="0" fillId="0" borderId="18" xfId="0" applyBorder="1" applyAlignment="1" applyProtection="1">
      <protection locked="0"/>
    </xf>
    <xf numFmtId="0" fontId="7" fillId="0" borderId="2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25" xfId="0" applyFont="1" applyBorder="1" applyAlignment="1" applyProtection="1">
      <alignment horizontal="center" vertical="center" shrinkToFit="1"/>
      <protection locked="0"/>
    </xf>
    <xf numFmtId="0" fontId="7" fillId="0" borderId="18" xfId="0" applyFont="1" applyBorder="1" applyAlignment="1" applyProtection="1">
      <alignment horizontal="center" vertical="center" shrinkToFit="1"/>
      <protection locked="0"/>
    </xf>
    <xf numFmtId="177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通貨" xfId="1" builtinId="7"/>
    <cellStyle name="標準" xfId="0" builtinId="0"/>
  </cellStyles>
  <dxfs count="23"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C0392B"/>
      </font>
      <fill>
        <patternFill patternType="solid">
          <fgColor indexed="64"/>
          <bgColor rgb="FFFADBD8"/>
        </patternFill>
      </fill>
    </dxf>
    <dxf>
      <font>
        <color rgb="FF1E88E5"/>
      </font>
      <fill>
        <patternFill patternType="solid">
          <fgColor indexed="64"/>
          <bgColor rgb="FFD6EAF8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C0392B"/>
      </font>
      <fill>
        <patternFill patternType="solid">
          <fgColor indexed="64"/>
          <bgColor rgb="FFFADBD8"/>
        </patternFill>
      </fill>
    </dxf>
    <dxf>
      <font>
        <color rgb="FF1E88E5"/>
      </font>
      <fill>
        <patternFill patternType="solid">
          <fgColor indexed="64"/>
          <bgColor rgb="FFD6EAF8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2F2AA93-0D8E-4FAA-BAF1-5007EAF6A699}">
  <we:reference id="wa200010215" version="2.0.0.0" store="ja-JP" storeType="OMEX"/>
  <we:alternateReferences>
    <we:reference id="wa200010215" version="2.0.0.0" store="wa200010215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M191"/>
  <sheetViews>
    <sheetView view="pageLayout" zoomScaleNormal="100" workbookViewId="0">
      <selection activeCell="A2" sqref="A2:M2"/>
    </sheetView>
  </sheetViews>
  <sheetFormatPr defaultColWidth="10.6328125" defaultRowHeight="20.100000000000001" customHeight="1"/>
  <cols>
    <col min="1" max="1" width="3.81640625" style="8" customWidth="1"/>
    <col min="2" max="2" width="12.08984375" style="8" customWidth="1"/>
    <col min="3" max="3" width="4.08984375" style="8" customWidth="1"/>
    <col min="4" max="4" width="3.81640625" style="8" customWidth="1"/>
    <col min="5" max="5" width="12.08984375" style="8" customWidth="1"/>
    <col min="6" max="6" width="4.08984375" style="8" customWidth="1"/>
    <col min="7" max="7" width="1.90625" style="8" customWidth="1"/>
    <col min="8" max="8" width="3.81640625" style="8" customWidth="1"/>
    <col min="9" max="9" width="12.08984375" style="8" customWidth="1"/>
    <col min="10" max="10" width="4.08984375" style="8" customWidth="1"/>
    <col min="11" max="11" width="3.81640625" style="8" customWidth="1"/>
    <col min="12" max="12" width="12.08984375" style="8" customWidth="1"/>
    <col min="13" max="13" width="4.08984375" style="8" customWidth="1"/>
    <col min="14" max="14" width="10.6328125" style="8" customWidth="1"/>
    <col min="15" max="16384" width="10.6328125" style="8"/>
  </cols>
  <sheetData>
    <row r="1" spans="1:13" s="36" customFormat="1" ht="20.25" customHeight="1">
      <c r="A1" s="62" t="str">
        <f>大会名</f>
        <v>第64回 苫小牧市長杯高校新人バドミントン大会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s="36" customFormat="1" ht="21" customHeight="1">
      <c r="A2" s="62" t="str" cm="1">
        <f t="array" ref="A2">"参加確認書 ("&amp;_xlfn.XLOOKUP(C8,INDEX(参加校,,2),INDEX(参加校,,2),"",0)&amp;")"</f>
        <v>参加確認書 ()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s="36" customFormat="1" ht="12.75" customHeight="1">
      <c r="A3" s="38"/>
    </row>
    <row r="4" spans="1:13" s="40" customFormat="1" ht="14.25" customHeight="1">
      <c r="A4" s="74" t="s">
        <v>116</v>
      </c>
      <c r="B4" s="75" t="str" cm="1">
        <f t="array" ref="B4">_xlfn.XLOOKUP(C8,INDEX(参加校,,2),DBCS(INDEX(参加校,,1)),"",0)</f>
        <v/>
      </c>
      <c r="C4" s="69" t="s">
        <v>0</v>
      </c>
      <c r="D4" s="70"/>
      <c r="E4" s="69" t="str">
        <f>_xlfn.LET(
_xlpm.開始日,開始日,
_xlpm.終了日,終了日,
_xlpm.開始表示,TEXT(_xlpm.開始日,"yyyy年m月d日(aaa)"),
_xlpm.終了表示,TEXT(_xlpm.終了日,"yyyy年m月d日(aaa)"),
IF(OR(ISBLANK(_xlpm.終了日),_xlpm.開始日=_xlpm.終了日),_xlpm.開始表示,_xlpm.開始表示&amp;"から"&amp;_xlpm.終了表示&amp;"まで"))</f>
        <v>2026年9月20日(日)</v>
      </c>
      <c r="F4" s="76"/>
      <c r="G4" s="76"/>
      <c r="H4" s="76"/>
      <c r="I4" s="76"/>
      <c r="J4" s="76"/>
      <c r="K4" s="76"/>
      <c r="L4" s="70"/>
    </row>
    <row r="5" spans="1:13" s="40" customFormat="1" ht="14.25" customHeight="1">
      <c r="A5" s="74"/>
      <c r="B5" s="75"/>
      <c r="C5" s="69" t="s">
        <v>1</v>
      </c>
      <c r="D5" s="70"/>
      <c r="E5" s="69" t="str">
        <f>会場</f>
        <v>苫小牧市総合体育館</v>
      </c>
      <c r="F5" s="76"/>
      <c r="G5" s="76"/>
      <c r="H5" s="76"/>
      <c r="I5" s="76"/>
      <c r="J5" s="76"/>
      <c r="K5" s="76"/>
      <c r="L5" s="70"/>
    </row>
    <row r="6" spans="1:13" s="40" customFormat="1" ht="14.25" customHeight="1">
      <c r="A6" s="74"/>
      <c r="B6" s="75"/>
      <c r="C6" s="69" t="s">
        <v>2</v>
      </c>
      <c r="D6" s="70"/>
      <c r="E6" s="69" t="str">
        <f>主催者</f>
        <v>苫小牧地区バドミントン協会</v>
      </c>
      <c r="F6" s="76"/>
      <c r="G6" s="76"/>
      <c r="H6" s="76"/>
      <c r="I6" s="76"/>
      <c r="J6" s="76"/>
      <c r="K6" s="76"/>
      <c r="L6" s="70"/>
    </row>
    <row r="7" spans="1:13" ht="14.25" customHeight="1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</row>
    <row r="8" spans="1:13" ht="14.25" customHeight="1">
      <c r="A8" s="73" t="s">
        <v>3</v>
      </c>
      <c r="B8" s="70"/>
      <c r="C8" s="73">
        <f>IF(男子!C4=女子!C4,男子!C4,SUBSTITUTE(男子!C4&amp;女子!C4,"参加校",""))</f>
        <v>0</v>
      </c>
      <c r="D8" s="76"/>
      <c r="E8" s="76"/>
      <c r="F8" s="70"/>
      <c r="G8" s="30"/>
      <c r="H8" s="31" t="s">
        <v>4</v>
      </c>
      <c r="I8" s="77" t="s">
        <v>119</v>
      </c>
      <c r="J8" s="77"/>
      <c r="K8" s="77"/>
      <c r="L8" s="77" t="s">
        <v>5</v>
      </c>
      <c r="M8" s="72"/>
    </row>
    <row r="9" spans="1:13" ht="14.25" customHeight="1">
      <c r="A9" s="73" t="s">
        <v>6</v>
      </c>
      <c r="B9" s="70"/>
      <c r="C9" s="73">
        <f>IF(男子!C5=女子!C5,男子!C5,SUBSTITUTE(男子!C5&amp;女子!C5,"参加校",""))</f>
        <v>0</v>
      </c>
      <c r="D9" s="76"/>
      <c r="E9" s="76"/>
      <c r="F9" s="70"/>
      <c r="G9" s="30"/>
      <c r="H9" s="31" t="s">
        <v>7</v>
      </c>
      <c r="I9" s="77" cm="1">
        <f t="array" ref="I9">COUNT(_xlfn._xlws.FILTER(INDEX(男子,,9):INDEX(男子,,13),ISERROR(SEARCH("他校生徒",INDEX(男子,,2)))))</f>
        <v>0</v>
      </c>
      <c r="J9" s="77"/>
      <c r="K9" s="77"/>
      <c r="L9" s="71">
        <f>I9*個人参加費+J9*団体参加費</f>
        <v>0</v>
      </c>
      <c r="M9" s="72"/>
    </row>
    <row r="10" spans="1:13" ht="14.25" customHeight="1" thickBot="1">
      <c r="A10" s="73" t="s">
        <v>8</v>
      </c>
      <c r="B10" s="70"/>
      <c r="C10" s="73">
        <f>IF(男子!C6=女子!C6,男子!C6,SUBSTITUTE(男子!C6&amp;女子!C6,"参加校",""))</f>
        <v>0</v>
      </c>
      <c r="D10" s="76"/>
      <c r="E10" s="76"/>
      <c r="F10" s="70"/>
      <c r="G10" s="30"/>
      <c r="H10" s="32" t="s">
        <v>9</v>
      </c>
      <c r="I10" s="87" cm="1">
        <f t="array" ref="I10">COUNT(_xlfn._xlws.FILTER(INDEX(女子,,9):INDEX(女子,,13),ISERROR(SEARCH("他校生徒",INDEX(女子,,2)))))</f>
        <v>0</v>
      </c>
      <c r="J10" s="87"/>
      <c r="K10" s="87"/>
      <c r="L10" s="67">
        <f>I10*個人参加費+J10*団体参加費</f>
        <v>0</v>
      </c>
      <c r="M10" s="68"/>
    </row>
    <row r="11" spans="1:13" ht="14.25" customHeight="1" thickTop="1">
      <c r="A11" s="73" t="s">
        <v>10</v>
      </c>
      <c r="B11" s="70"/>
      <c r="C11" s="73">
        <f>IF(男子!C7=女子!C7,男子!C7,SUBSTITUTE(男子!C7&amp;女子!C7,"参加校",""))</f>
        <v>0</v>
      </c>
      <c r="D11" s="76"/>
      <c r="E11" s="76"/>
      <c r="F11" s="70"/>
      <c r="G11" s="30"/>
      <c r="H11" s="33" t="s">
        <v>11</v>
      </c>
      <c r="I11" s="88">
        <f>I9+I10</f>
        <v>0</v>
      </c>
      <c r="J11" s="88"/>
      <c r="K11" s="88"/>
      <c r="L11" s="78">
        <f>I11*個人参加費+J11*団体参加費</f>
        <v>0</v>
      </c>
      <c r="M11" s="79"/>
    </row>
    <row r="12" spans="1:13" ht="14.25" customHeight="1" thickBot="1">
      <c r="G12" s="37"/>
      <c r="H12" s="37"/>
      <c r="I12" s="37"/>
      <c r="J12" s="37"/>
      <c r="K12" s="37"/>
      <c r="L12" s="37"/>
      <c r="M12" s="37"/>
    </row>
    <row r="13" spans="1:13" ht="14.25" customHeight="1">
      <c r="A13" s="86" t="s">
        <v>12</v>
      </c>
      <c r="B13" s="65"/>
      <c r="C13" s="65"/>
      <c r="D13" s="83" t="s">
        <v>13</v>
      </c>
      <c r="E13" s="65"/>
      <c r="F13" s="66"/>
      <c r="H13" s="84" t="s">
        <v>14</v>
      </c>
      <c r="I13" s="65"/>
      <c r="J13" s="65"/>
      <c r="K13" s="64" t="s">
        <v>15</v>
      </c>
      <c r="L13" s="65"/>
      <c r="M13" s="66"/>
    </row>
    <row r="14" spans="1:13" ht="14.25" customHeight="1">
      <c r="A14" s="9" t="s">
        <v>16</v>
      </c>
      <c r="B14" s="31" t="s">
        <v>17</v>
      </c>
      <c r="C14" s="34" t="s">
        <v>18</v>
      </c>
      <c r="D14" s="9" t="s">
        <v>16</v>
      </c>
      <c r="E14" s="31" t="s">
        <v>17</v>
      </c>
      <c r="F14" s="35" t="s">
        <v>18</v>
      </c>
      <c r="H14" s="10" t="s">
        <v>16</v>
      </c>
      <c r="I14" s="15" t="s">
        <v>17</v>
      </c>
      <c r="J14" s="27" t="s">
        <v>18</v>
      </c>
      <c r="K14" s="10" t="s">
        <v>16</v>
      </c>
      <c r="L14" s="15" t="s">
        <v>17</v>
      </c>
      <c r="M14" s="28" t="s">
        <v>18</v>
      </c>
    </row>
    <row r="15" spans="1:13" ht="14.25" customHeight="1">
      <c r="A15" s="80">
        <v>1</v>
      </c>
      <c r="B15" s="11" t="str" cm="1">
        <f t="array" aca="1" ref="B15:B54" ca="1">_xlfn.LET(
_xlpm.性別,"男子",
_xlpm.種目,"1部複ランク",
_xlpm.データ,INDIRECT(_xlpm.性別),
_xlpm.種目列番号,MATCH(_xlpm.種目,INDEX(_xlpm.データ,1,),0),
_xlpm.ランク範囲,INDEX(_xlpm.データ,_xlfn.SEQUENCE(35,1,2),_xlpm.種目列番号),
_xlpm.氏名範囲,INDEX(_xlpm.データ,_xlfn.SEQUENCE(35,1,2),2),
_xlpm.学年範囲,INDEX(_xlpm.データ,_xlfn.SEQUENCE(35,1,2),5),
_xlpm.行数,40,
_xlfn.MAKEARRAY(_xlpm.行数,1,_xlfn.LAMBDA(_xlpm.r,_xlpm.c,
_xlfn.LET(
_xlpm.ランク,CEILING(_xlpm.r/2,1),
_xlpm.ペア内順番,2-MOD(_xlpm.r,2),
_xlpm.マッチ行,SMALL(IF(_xlpm.ランク範囲=_xlpm.ランク,_xlfn.SEQUENCE(35),""),_xlpm.ペア内順番),
_xlpm.氏名,IF(ISERROR(_xlpm.マッチ行),"",INDEX(_xlpm.氏名範囲,_xlpm.マッチ行)),
_xlpm.学年,IF(ISERROR(_xlpm.マッチ行),"",INDEX(_xlpm.学年範囲,_xlpm.マッチ行)),
_xlpm.学年記号,IF(OR(ISERROR(_xlpm.学年),_xlpm.学年="",_xlpm.学年=0),"",INDEX({"①","②","③"},_xlpm.学年)),
IF(_xlpm.氏名="","",_xlpm.氏名&amp;_xlpm.学年記号)
))))</f>
        <v/>
      </c>
      <c r="C15" s="51" t="str">
        <f t="shared" ref="C15:C44" ca="1" si="0">IF(B15&lt;&gt;"",INDEX(参加校,MATCH($C$8,INDEX(参加校,,2),0),4),"")</f>
        <v/>
      </c>
      <c r="D15" s="9">
        <v>1</v>
      </c>
      <c r="E15" s="12" t="str" cm="1">
        <f t="array" aca="1" ref="E15:E34" ca="1">_xlfn.LET(
_xlpm.性別,"男子",
_xlpm.種目,"1部単ランク",
_xlpm.データ,INDIRECT(_xlpm.性別),
_xlpm.種目列番号,MATCH(_xlpm.種目,INDEX(_xlpm.データ,1,),0),
_xlpm.ランク範囲,INDEX(_xlpm.データ,_xlfn.SEQUENCE(35,1,2),_xlpm.種目列番号),
_xlpm.氏名範囲,INDEX(_xlpm.データ,_xlfn.SEQUENCE(35,1,2),2),
_xlpm.学年範囲,INDEX(_xlpm.データ,_xlfn.SEQUENCE(35,1,2),5),
_xlpm.行数,20,
_xlfn.MAKEARRAY(_xlpm.行数,1,_xlfn.LAMBDA(_xlpm.r,_xlpm.c,
_xlfn.LET(
_xlpm.ランク,_xlpm.r,
_xlpm.マッチ行,MATCH(_xlpm.ランク,_xlpm.ランク範囲,0),
_xlpm.氏名,IF(ISERROR(_xlpm.マッチ行),"",INDEX(_xlpm.氏名範囲,_xlpm.マッチ行)),
_xlpm.学年,IF(ISERROR(_xlpm.マッチ行),"",INDEX(_xlpm.学年範囲,_xlpm.マッチ行)),
_xlpm.学年記号,IF(OR(ISERROR(_xlpm.学年),_xlpm.学年="",_xlpm.学年=0),"",INDEX({"①","②","③"},_xlpm.学年)),
IF(_xlpm.氏名="","",_xlpm.氏名&amp;_xlpm.学年記号)
))))</f>
        <v/>
      </c>
      <c r="F15" s="13" t="str">
        <f t="shared" ref="F15:F28" ca="1" si="1">IF(E15&lt;&gt;"",INDEX(参加校,MATCH($C$8,INDEX(参加校,,2),0),4),"")</f>
        <v/>
      </c>
      <c r="H15" s="82">
        <v>1</v>
      </c>
      <c r="I15" s="14" t="str" cm="1">
        <f t="array" aca="1" ref="I15:I54" ca="1">_xlfn.LET(
_xlpm.性別,"女子",
_xlpm.種目,"1部複ランク",
_xlpm.データ,INDIRECT(_xlpm.性別),
_xlpm.種目列番号,MATCH(_xlpm.種目,INDEX(_xlpm.データ,1,),0),
_xlpm.ランク範囲,INDEX(_xlpm.データ,_xlfn.SEQUENCE(35,1,2),_xlpm.種目列番号),
_xlpm.氏名範囲,INDEX(_xlpm.データ,_xlfn.SEQUENCE(35,1,2),2),
_xlpm.学年範囲,INDEX(_xlpm.データ,_xlfn.SEQUENCE(35,1,2),5),
_xlpm.行数,40,
_xlfn.MAKEARRAY(_xlpm.行数,1,_xlfn.LAMBDA(_xlpm.r,_xlpm.c,
_xlfn.LET(
_xlpm.ランク,CEILING(_xlpm.r/2,1),
_xlpm.ペア内順番,2-MOD(_xlpm.r,2),
_xlpm.マッチ行,SMALL(IF(_xlpm.ランク範囲=_xlpm.ランク,_xlfn.SEQUENCE(35),""),_xlpm.ペア内順番),
_xlpm.氏名,IF(ISERROR(_xlpm.マッチ行),"",INDEX(_xlpm.氏名範囲,_xlpm.マッチ行)),
_xlpm.学年,IF(ISERROR(_xlpm.マッチ行),"",INDEX(_xlpm.学年範囲,_xlpm.マッチ行)),
_xlpm.学年記号,IF(OR(ISERROR(_xlpm.学年),_xlpm.学年="",_xlpm.学年=0),"",INDEX({"①","②","③"},_xlpm.学年)),
IF(_xlpm.氏名="","",_xlpm.氏名&amp;_xlpm.学年記号)
))))</f>
        <v/>
      </c>
      <c r="J15" s="47" t="str">
        <f t="shared" ref="J15:J44" ca="1" si="2">IF(I15&lt;&gt;"",INDEX(参加校,MATCH($C$8,INDEX(参加校,,2),0),4),"")</f>
        <v/>
      </c>
      <c r="K15" s="10">
        <v>1</v>
      </c>
      <c r="L15" s="15" t="str" cm="1">
        <f t="array" aca="1" ref="L15:L34" ca="1">_xlfn.LET(
_xlpm.性別,"女子",
_xlpm.種目,"1部単ランク",
_xlpm.データ,INDIRECT(_xlpm.性別),
_xlpm.種目列番号,MATCH(_xlpm.種目,INDEX(_xlpm.データ,1,),0),
_xlpm.ランク範囲,INDEX(_xlpm.データ,_xlfn.SEQUENCE(35,1,2),_xlpm.種目列番号),
_xlpm.氏名範囲,INDEX(_xlpm.データ,_xlfn.SEQUENCE(35,1,2),2),
_xlpm.学年範囲,INDEX(_xlpm.データ,_xlfn.SEQUENCE(35,1,2),5),
_xlpm.行数,20,
_xlfn.MAKEARRAY(_xlpm.行数,1,_xlfn.LAMBDA(_xlpm.r,_xlpm.c,
_xlfn.LET(
_xlpm.ランク,_xlpm.r,
_xlpm.マッチ行,MATCH(_xlpm.ランク,_xlpm.ランク範囲,0),
_xlpm.氏名,IF(ISERROR(_xlpm.マッチ行),"",INDEX(_xlpm.氏名範囲,_xlpm.マッチ行)),
_xlpm.学年,IF(ISERROR(_xlpm.マッチ行),"",INDEX(_xlpm.学年範囲,_xlpm.マッチ行)),
_xlpm.学年記号,IF(OR(ISERROR(_xlpm.学年),_xlpm.学年="",_xlpm.学年=0),"",INDEX({"①","②","③"},_xlpm.学年)),
IF(_xlpm.氏名="","",_xlpm.氏名&amp;_xlpm.学年記号)
))))</f>
        <v/>
      </c>
      <c r="M15" s="16" t="str">
        <f t="shared" ref="M15:M27" ca="1" si="3">IF(L15&lt;&gt;"",INDEX(参加校,MATCH($C$8,INDEX(参加校,,2),0),4),"")</f>
        <v/>
      </c>
    </row>
    <row r="16" spans="1:13" ht="14.25" customHeight="1">
      <c r="A16" s="81"/>
      <c r="B16" s="17" t="str">
        <f ca="1"/>
        <v/>
      </c>
      <c r="C16" s="52" t="str">
        <f t="shared" ca="1" si="0"/>
        <v/>
      </c>
      <c r="D16" s="9">
        <v>2</v>
      </c>
      <c r="E16" s="12" t="str">
        <f ca="1"/>
        <v/>
      </c>
      <c r="F16" s="13" t="str">
        <f t="shared" ca="1" si="1"/>
        <v/>
      </c>
      <c r="H16" s="81"/>
      <c r="I16" s="18" t="str">
        <f ca="1"/>
        <v/>
      </c>
      <c r="J16" s="48" t="str">
        <f t="shared" ca="1" si="2"/>
        <v/>
      </c>
      <c r="K16" s="10">
        <v>2</v>
      </c>
      <c r="L16" s="15" t="str">
        <f ca="1"/>
        <v/>
      </c>
      <c r="M16" s="16" t="str">
        <f t="shared" ca="1" si="3"/>
        <v/>
      </c>
    </row>
    <row r="17" spans="1:13" ht="14.25" customHeight="1">
      <c r="A17" s="80">
        <v>2</v>
      </c>
      <c r="B17" s="11" t="str">
        <f ca="1"/>
        <v/>
      </c>
      <c r="C17" s="51" t="str">
        <f t="shared" ca="1" si="0"/>
        <v/>
      </c>
      <c r="D17" s="9">
        <v>3</v>
      </c>
      <c r="E17" s="12" t="str">
        <f ca="1"/>
        <v/>
      </c>
      <c r="F17" s="13" t="str">
        <f t="shared" ca="1" si="1"/>
        <v/>
      </c>
      <c r="H17" s="82">
        <v>2</v>
      </c>
      <c r="I17" s="14" t="str">
        <f ca="1"/>
        <v/>
      </c>
      <c r="J17" s="47" t="str">
        <f t="shared" ca="1" si="2"/>
        <v/>
      </c>
      <c r="K17" s="10">
        <v>3</v>
      </c>
      <c r="L17" s="15" t="str">
        <f ca="1"/>
        <v/>
      </c>
      <c r="M17" s="16" t="str">
        <f t="shared" ca="1" si="3"/>
        <v/>
      </c>
    </row>
    <row r="18" spans="1:13" ht="14.25" customHeight="1">
      <c r="A18" s="81"/>
      <c r="B18" s="17" t="str">
        <f ca="1"/>
        <v/>
      </c>
      <c r="C18" s="52" t="str">
        <f t="shared" ca="1" si="0"/>
        <v/>
      </c>
      <c r="D18" s="9">
        <v>4</v>
      </c>
      <c r="E18" s="12" t="str">
        <f ca="1"/>
        <v/>
      </c>
      <c r="F18" s="13" t="str">
        <f t="shared" ca="1" si="1"/>
        <v/>
      </c>
      <c r="H18" s="81"/>
      <c r="I18" s="18" t="str">
        <f ca="1"/>
        <v/>
      </c>
      <c r="J18" s="48" t="str">
        <f t="shared" ca="1" si="2"/>
        <v/>
      </c>
      <c r="K18" s="10">
        <v>4</v>
      </c>
      <c r="L18" s="15" t="str">
        <f ca="1"/>
        <v/>
      </c>
      <c r="M18" s="16" t="str">
        <f t="shared" ca="1" si="3"/>
        <v/>
      </c>
    </row>
    <row r="19" spans="1:13" ht="14.25" customHeight="1">
      <c r="A19" s="80">
        <v>3</v>
      </c>
      <c r="B19" s="11" t="str">
        <f ca="1"/>
        <v/>
      </c>
      <c r="C19" s="51" t="str">
        <f t="shared" ca="1" si="0"/>
        <v/>
      </c>
      <c r="D19" s="9">
        <v>5</v>
      </c>
      <c r="E19" s="12" t="str">
        <f ca="1"/>
        <v/>
      </c>
      <c r="F19" s="13" t="str">
        <f t="shared" ca="1" si="1"/>
        <v/>
      </c>
      <c r="H19" s="82">
        <v>3</v>
      </c>
      <c r="I19" s="14" t="str">
        <f ca="1"/>
        <v/>
      </c>
      <c r="J19" s="47" t="str">
        <f t="shared" ca="1" si="2"/>
        <v/>
      </c>
      <c r="K19" s="10">
        <v>5</v>
      </c>
      <c r="L19" s="15" t="str">
        <f ca="1"/>
        <v/>
      </c>
      <c r="M19" s="16" t="str">
        <f t="shared" ca="1" si="3"/>
        <v/>
      </c>
    </row>
    <row r="20" spans="1:13" ht="14.25" customHeight="1">
      <c r="A20" s="81"/>
      <c r="B20" s="17" t="str">
        <f ca="1"/>
        <v/>
      </c>
      <c r="C20" s="52" t="str">
        <f t="shared" ca="1" si="0"/>
        <v/>
      </c>
      <c r="D20" s="9">
        <v>6</v>
      </c>
      <c r="E20" s="12" t="str">
        <f ca="1"/>
        <v/>
      </c>
      <c r="F20" s="13" t="str">
        <f t="shared" ca="1" si="1"/>
        <v/>
      </c>
      <c r="H20" s="81"/>
      <c r="I20" s="18" t="str">
        <f ca="1"/>
        <v/>
      </c>
      <c r="J20" s="48" t="str">
        <f t="shared" ca="1" si="2"/>
        <v/>
      </c>
      <c r="K20" s="10">
        <v>6</v>
      </c>
      <c r="L20" s="15" t="str">
        <f ca="1"/>
        <v/>
      </c>
      <c r="M20" s="16" t="str">
        <f t="shared" ca="1" si="3"/>
        <v/>
      </c>
    </row>
    <row r="21" spans="1:13" ht="14.25" customHeight="1">
      <c r="A21" s="80">
        <v>4</v>
      </c>
      <c r="B21" s="11" t="str">
        <f ca="1"/>
        <v/>
      </c>
      <c r="C21" s="51" t="str">
        <f t="shared" ca="1" si="0"/>
        <v/>
      </c>
      <c r="D21" s="9">
        <v>7</v>
      </c>
      <c r="E21" s="12" t="str">
        <f ca="1"/>
        <v/>
      </c>
      <c r="F21" s="13" t="str">
        <f t="shared" ca="1" si="1"/>
        <v/>
      </c>
      <c r="H21" s="82">
        <v>4</v>
      </c>
      <c r="I21" s="14" t="str">
        <f ca="1"/>
        <v/>
      </c>
      <c r="J21" s="47" t="str">
        <f t="shared" ca="1" si="2"/>
        <v/>
      </c>
      <c r="K21" s="10">
        <v>7</v>
      </c>
      <c r="L21" s="15" t="str">
        <f ca="1"/>
        <v/>
      </c>
      <c r="M21" s="16" t="str">
        <f t="shared" ca="1" si="3"/>
        <v/>
      </c>
    </row>
    <row r="22" spans="1:13" ht="14.25" customHeight="1">
      <c r="A22" s="81"/>
      <c r="B22" s="17" t="str">
        <f ca="1"/>
        <v/>
      </c>
      <c r="C22" s="52" t="str">
        <f t="shared" ca="1" si="0"/>
        <v/>
      </c>
      <c r="D22" s="9">
        <v>8</v>
      </c>
      <c r="E22" s="12" t="str">
        <f ca="1"/>
        <v/>
      </c>
      <c r="F22" s="13" t="str">
        <f t="shared" ca="1" si="1"/>
        <v/>
      </c>
      <c r="H22" s="81"/>
      <c r="I22" s="18" t="str">
        <f ca="1"/>
        <v/>
      </c>
      <c r="J22" s="48" t="str">
        <f t="shared" ca="1" si="2"/>
        <v/>
      </c>
      <c r="K22" s="10">
        <v>8</v>
      </c>
      <c r="L22" s="15" t="str">
        <f ca="1"/>
        <v/>
      </c>
      <c r="M22" s="16" t="str">
        <f t="shared" ca="1" si="3"/>
        <v/>
      </c>
    </row>
    <row r="23" spans="1:13" ht="14.25" customHeight="1">
      <c r="A23" s="80">
        <v>5</v>
      </c>
      <c r="B23" s="11" t="str">
        <f ca="1"/>
        <v/>
      </c>
      <c r="C23" s="51" t="str">
        <f t="shared" ca="1" si="0"/>
        <v/>
      </c>
      <c r="D23" s="9">
        <v>9</v>
      </c>
      <c r="E23" s="12" t="str">
        <f ca="1"/>
        <v/>
      </c>
      <c r="F23" s="13" t="str">
        <f t="shared" ca="1" si="1"/>
        <v/>
      </c>
      <c r="H23" s="82">
        <v>5</v>
      </c>
      <c r="I23" s="14" t="str">
        <f ca="1"/>
        <v/>
      </c>
      <c r="J23" s="47" t="str">
        <f t="shared" ca="1" si="2"/>
        <v/>
      </c>
      <c r="K23" s="10">
        <v>9</v>
      </c>
      <c r="L23" s="15" t="str">
        <f ca="1"/>
        <v/>
      </c>
      <c r="M23" s="16" t="str">
        <f t="shared" ca="1" si="3"/>
        <v/>
      </c>
    </row>
    <row r="24" spans="1:13" ht="14.25" customHeight="1">
      <c r="A24" s="81"/>
      <c r="B24" s="17" t="str">
        <f ca="1"/>
        <v/>
      </c>
      <c r="C24" s="52" t="str">
        <f t="shared" ca="1" si="0"/>
        <v/>
      </c>
      <c r="D24" s="9">
        <v>10</v>
      </c>
      <c r="E24" s="12" t="str">
        <f ca="1"/>
        <v/>
      </c>
      <c r="F24" s="13" t="str">
        <f t="shared" ca="1" si="1"/>
        <v/>
      </c>
      <c r="H24" s="81"/>
      <c r="I24" s="18" t="str">
        <f ca="1"/>
        <v/>
      </c>
      <c r="J24" s="48" t="str">
        <f t="shared" ca="1" si="2"/>
        <v/>
      </c>
      <c r="K24" s="10">
        <v>10</v>
      </c>
      <c r="L24" s="15" t="str">
        <f ca="1"/>
        <v/>
      </c>
      <c r="M24" s="16" t="str">
        <f t="shared" ca="1" si="3"/>
        <v/>
      </c>
    </row>
    <row r="25" spans="1:13" ht="14.25" customHeight="1">
      <c r="A25" s="80">
        <v>6</v>
      </c>
      <c r="B25" s="11" t="str">
        <f ca="1"/>
        <v/>
      </c>
      <c r="C25" s="51" t="str">
        <f t="shared" ca="1" si="0"/>
        <v/>
      </c>
      <c r="D25" s="9">
        <v>11</v>
      </c>
      <c r="E25" s="12" t="str">
        <f ca="1"/>
        <v/>
      </c>
      <c r="F25" s="13" t="str">
        <f t="shared" ca="1" si="1"/>
        <v/>
      </c>
      <c r="H25" s="82">
        <v>6</v>
      </c>
      <c r="I25" s="14" t="str">
        <f ca="1"/>
        <v/>
      </c>
      <c r="J25" s="47" t="str">
        <f t="shared" ca="1" si="2"/>
        <v/>
      </c>
      <c r="K25" s="10">
        <v>11</v>
      </c>
      <c r="L25" s="15" t="str">
        <f ca="1"/>
        <v/>
      </c>
      <c r="M25" s="16" t="str">
        <f t="shared" ca="1" si="3"/>
        <v/>
      </c>
    </row>
    <row r="26" spans="1:13" ht="14.25" customHeight="1">
      <c r="A26" s="81"/>
      <c r="B26" s="17" t="str">
        <f ca="1"/>
        <v/>
      </c>
      <c r="C26" s="52" t="str">
        <f t="shared" ca="1" si="0"/>
        <v/>
      </c>
      <c r="D26" s="9">
        <v>12</v>
      </c>
      <c r="E26" s="12" t="str">
        <f ca="1"/>
        <v/>
      </c>
      <c r="F26" s="13" t="str">
        <f t="shared" ca="1" si="1"/>
        <v/>
      </c>
      <c r="H26" s="81"/>
      <c r="I26" s="18" t="str">
        <f ca="1"/>
        <v/>
      </c>
      <c r="J26" s="48" t="str">
        <f t="shared" ca="1" si="2"/>
        <v/>
      </c>
      <c r="K26" s="10">
        <v>12</v>
      </c>
      <c r="L26" s="15" t="str">
        <f ca="1"/>
        <v/>
      </c>
      <c r="M26" s="16" t="str">
        <f t="shared" ca="1" si="3"/>
        <v/>
      </c>
    </row>
    <row r="27" spans="1:13" ht="14.25" customHeight="1">
      <c r="A27" s="80">
        <v>7</v>
      </c>
      <c r="B27" s="11" t="str">
        <f ca="1"/>
        <v/>
      </c>
      <c r="C27" s="51" t="str">
        <f t="shared" ca="1" si="0"/>
        <v/>
      </c>
      <c r="D27" s="9">
        <v>13</v>
      </c>
      <c r="E27" s="12" t="str">
        <f ca="1"/>
        <v/>
      </c>
      <c r="F27" s="13" t="str">
        <f t="shared" ca="1" si="1"/>
        <v/>
      </c>
      <c r="H27" s="82">
        <v>7</v>
      </c>
      <c r="I27" s="14" t="str">
        <f ca="1"/>
        <v/>
      </c>
      <c r="J27" s="47" t="str">
        <f t="shared" ca="1" si="2"/>
        <v/>
      </c>
      <c r="K27" s="10">
        <v>13</v>
      </c>
      <c r="L27" s="15" t="str">
        <f ca="1"/>
        <v/>
      </c>
      <c r="M27" s="16" t="str">
        <f t="shared" ca="1" si="3"/>
        <v/>
      </c>
    </row>
    <row r="28" spans="1:13" ht="14.25" customHeight="1">
      <c r="A28" s="81"/>
      <c r="B28" s="17" t="str">
        <f ca="1"/>
        <v/>
      </c>
      <c r="C28" s="52" t="str">
        <f t="shared" ca="1" si="0"/>
        <v/>
      </c>
      <c r="D28" s="9">
        <v>14</v>
      </c>
      <c r="E28" s="12" t="str">
        <f ca="1"/>
        <v/>
      </c>
      <c r="F28" s="13" t="str">
        <f t="shared" ca="1" si="1"/>
        <v/>
      </c>
      <c r="H28" s="81"/>
      <c r="I28" s="18" t="str">
        <f ca="1"/>
        <v/>
      </c>
      <c r="J28" s="48" t="str">
        <f t="shared" ca="1" si="2"/>
        <v/>
      </c>
      <c r="K28" s="10">
        <v>14</v>
      </c>
      <c r="L28" s="15" t="str">
        <f ca="1"/>
        <v/>
      </c>
      <c r="M28" s="16" t="str">
        <f t="shared" ref="M28:M34" ca="1" si="4">IF(L28&lt;&gt;"",INDEX(参加校,MATCH($C$8,INDEX(参加校,,2),0),4),"")</f>
        <v/>
      </c>
    </row>
    <row r="29" spans="1:13" ht="14.25" customHeight="1">
      <c r="A29" s="80">
        <v>8</v>
      </c>
      <c r="B29" s="11" t="str">
        <f ca="1"/>
        <v/>
      </c>
      <c r="C29" s="51" t="str">
        <f t="shared" ca="1" si="0"/>
        <v/>
      </c>
      <c r="D29" s="9">
        <v>15</v>
      </c>
      <c r="E29" s="12" t="str">
        <f ca="1"/>
        <v/>
      </c>
      <c r="F29" s="13" t="str">
        <f t="shared" ref="F29:F34" ca="1" si="5">IF(E29&lt;&gt;"",INDEX(参加校,MATCH($C$8,INDEX(参加校,,2),0),4),"")</f>
        <v/>
      </c>
      <c r="H29" s="82">
        <v>8</v>
      </c>
      <c r="I29" s="14" t="str">
        <f ca="1"/>
        <v/>
      </c>
      <c r="J29" s="47" t="str">
        <f t="shared" ca="1" si="2"/>
        <v/>
      </c>
      <c r="K29" s="10">
        <v>15</v>
      </c>
      <c r="L29" s="15" t="str">
        <f ca="1"/>
        <v/>
      </c>
      <c r="M29" s="16" t="str">
        <f t="shared" ca="1" si="4"/>
        <v/>
      </c>
    </row>
    <row r="30" spans="1:13" ht="14.25" customHeight="1">
      <c r="A30" s="81"/>
      <c r="B30" s="17" t="str">
        <f ca="1"/>
        <v/>
      </c>
      <c r="C30" s="52" t="str">
        <f t="shared" ca="1" si="0"/>
        <v/>
      </c>
      <c r="D30" s="9">
        <v>16</v>
      </c>
      <c r="E30" s="12" t="str">
        <f ca="1"/>
        <v/>
      </c>
      <c r="F30" s="13" t="str">
        <f t="shared" ca="1" si="5"/>
        <v/>
      </c>
      <c r="H30" s="81"/>
      <c r="I30" s="18" t="str">
        <f ca="1"/>
        <v/>
      </c>
      <c r="J30" s="48" t="str">
        <f t="shared" ca="1" si="2"/>
        <v/>
      </c>
      <c r="K30" s="10">
        <v>16</v>
      </c>
      <c r="L30" s="15" t="str">
        <f ca="1"/>
        <v/>
      </c>
      <c r="M30" s="16" t="str">
        <f t="shared" ca="1" si="4"/>
        <v/>
      </c>
    </row>
    <row r="31" spans="1:13" ht="14.25" customHeight="1">
      <c r="A31" s="80">
        <v>9</v>
      </c>
      <c r="B31" s="11" t="str">
        <f ca="1"/>
        <v/>
      </c>
      <c r="C31" s="51" t="str">
        <f t="shared" ca="1" si="0"/>
        <v/>
      </c>
      <c r="D31" s="9">
        <v>17</v>
      </c>
      <c r="E31" s="12" t="str">
        <f ca="1"/>
        <v/>
      </c>
      <c r="F31" s="13" t="str">
        <f t="shared" ca="1" si="5"/>
        <v/>
      </c>
      <c r="H31" s="82">
        <v>9</v>
      </c>
      <c r="I31" s="14" t="str">
        <f ca="1"/>
        <v/>
      </c>
      <c r="J31" s="47" t="str">
        <f t="shared" ca="1" si="2"/>
        <v/>
      </c>
      <c r="K31" s="10">
        <v>17</v>
      </c>
      <c r="L31" s="15" t="str">
        <f ca="1"/>
        <v/>
      </c>
      <c r="M31" s="16" t="str">
        <f t="shared" ca="1" si="4"/>
        <v/>
      </c>
    </row>
    <row r="32" spans="1:13" ht="14.25" customHeight="1">
      <c r="A32" s="81"/>
      <c r="B32" s="17" t="str">
        <f ca="1"/>
        <v/>
      </c>
      <c r="C32" s="52" t="str">
        <f t="shared" ca="1" si="0"/>
        <v/>
      </c>
      <c r="D32" s="9">
        <v>18</v>
      </c>
      <c r="E32" s="12" t="str">
        <f ca="1"/>
        <v/>
      </c>
      <c r="F32" s="13" t="str">
        <f t="shared" ca="1" si="5"/>
        <v/>
      </c>
      <c r="H32" s="81"/>
      <c r="I32" s="18" t="str">
        <f ca="1"/>
        <v/>
      </c>
      <c r="J32" s="48" t="str">
        <f t="shared" ca="1" si="2"/>
        <v/>
      </c>
      <c r="K32" s="10">
        <v>18</v>
      </c>
      <c r="L32" s="15" t="str">
        <f ca="1"/>
        <v/>
      </c>
      <c r="M32" s="16" t="str">
        <f t="shared" ca="1" si="4"/>
        <v/>
      </c>
    </row>
    <row r="33" spans="1:13" ht="14.25" customHeight="1">
      <c r="A33" s="80">
        <v>10</v>
      </c>
      <c r="B33" s="11" t="str">
        <f ca="1"/>
        <v/>
      </c>
      <c r="C33" s="51" t="str">
        <f t="shared" ca="1" si="0"/>
        <v/>
      </c>
      <c r="D33" s="9">
        <v>19</v>
      </c>
      <c r="E33" s="12" t="str">
        <f ca="1"/>
        <v/>
      </c>
      <c r="F33" s="13" t="str">
        <f t="shared" ca="1" si="5"/>
        <v/>
      </c>
      <c r="H33" s="82">
        <v>10</v>
      </c>
      <c r="I33" s="14" t="str">
        <f ca="1"/>
        <v/>
      </c>
      <c r="J33" s="47" t="str">
        <f t="shared" ca="1" si="2"/>
        <v/>
      </c>
      <c r="K33" s="10">
        <v>19</v>
      </c>
      <c r="L33" s="15" t="str">
        <f ca="1"/>
        <v/>
      </c>
      <c r="M33" s="16" t="str">
        <f t="shared" ca="1" si="4"/>
        <v/>
      </c>
    </row>
    <row r="34" spans="1:13" ht="14.25" customHeight="1" thickBot="1">
      <c r="A34" s="81"/>
      <c r="B34" s="17" t="str">
        <f ca="1"/>
        <v/>
      </c>
      <c r="C34" s="52" t="str">
        <f t="shared" ca="1" si="0"/>
        <v/>
      </c>
      <c r="D34" s="19">
        <v>20</v>
      </c>
      <c r="E34" s="20" t="str">
        <f ca="1"/>
        <v/>
      </c>
      <c r="F34" s="21" t="str">
        <f t="shared" ca="1" si="5"/>
        <v/>
      </c>
      <c r="H34" s="81"/>
      <c r="I34" s="18" t="str">
        <f ca="1"/>
        <v/>
      </c>
      <c r="J34" s="48" t="str">
        <f t="shared" ca="1" si="2"/>
        <v/>
      </c>
      <c r="K34" s="22">
        <v>20</v>
      </c>
      <c r="L34" s="23" t="str">
        <f ca="1"/>
        <v/>
      </c>
      <c r="M34" s="24" t="str">
        <f t="shared" ca="1" si="4"/>
        <v/>
      </c>
    </row>
    <row r="35" spans="1:13" ht="14.25" customHeight="1">
      <c r="A35" s="80">
        <v>11</v>
      </c>
      <c r="B35" s="11" t="str">
        <f ca="1"/>
        <v/>
      </c>
      <c r="C35" s="51" t="str">
        <f t="shared" ca="1" si="0"/>
        <v/>
      </c>
      <c r="D35" s="83" t="s">
        <v>19</v>
      </c>
      <c r="E35" s="65"/>
      <c r="F35" s="66"/>
      <c r="H35" s="82">
        <v>11</v>
      </c>
      <c r="I35" s="14" t="str">
        <f ca="1"/>
        <v/>
      </c>
      <c r="J35" s="47" t="str">
        <f t="shared" ca="1" si="2"/>
        <v/>
      </c>
      <c r="K35" s="64" t="s">
        <v>20</v>
      </c>
      <c r="L35" s="65"/>
      <c r="M35" s="66"/>
    </row>
    <row r="36" spans="1:13" ht="14.25" customHeight="1">
      <c r="A36" s="81"/>
      <c r="B36" s="17" t="str">
        <f ca="1"/>
        <v/>
      </c>
      <c r="C36" s="52" t="str">
        <f t="shared" ca="1" si="0"/>
        <v/>
      </c>
      <c r="D36" s="9" t="s">
        <v>16</v>
      </c>
      <c r="E36" s="31" t="s">
        <v>17</v>
      </c>
      <c r="F36" s="35" t="s">
        <v>18</v>
      </c>
      <c r="H36" s="81"/>
      <c r="I36" s="18" t="str">
        <f ca="1"/>
        <v/>
      </c>
      <c r="J36" s="48" t="str">
        <f t="shared" ca="1" si="2"/>
        <v/>
      </c>
      <c r="K36" s="10" t="s">
        <v>16</v>
      </c>
      <c r="L36" s="15" t="s">
        <v>17</v>
      </c>
      <c r="M36" s="28" t="s">
        <v>18</v>
      </c>
    </row>
    <row r="37" spans="1:13" ht="14.25" customHeight="1">
      <c r="A37" s="80">
        <v>12</v>
      </c>
      <c r="B37" s="11" t="str">
        <f ca="1"/>
        <v/>
      </c>
      <c r="C37" s="51" t="str">
        <f t="shared" ca="1" si="0"/>
        <v/>
      </c>
      <c r="D37" s="9">
        <v>1</v>
      </c>
      <c r="E37" s="12" t="str" cm="1">
        <f t="array" aca="1" ref="E37:E56" ca="1">_xlfn.LET(
_xlpm.性別,"男子",
_xlpm.種目,"2部単ランク",
_xlpm.データ,INDIRECT(_xlpm.性別),
_xlpm.種目列番号,MATCH(_xlpm.種目,INDEX(_xlpm.データ,1,),0),
_xlpm.ランク範囲,INDEX(_xlpm.データ,_xlfn.SEQUENCE(35,1,2),_xlpm.種目列番号),
_xlpm.氏名範囲,INDEX(_xlpm.データ,_xlfn.SEQUENCE(35,1,2),2),
_xlpm.学年範囲,INDEX(_xlpm.データ,_xlfn.SEQUENCE(35,1,2),5),
_xlpm.行数,20,
_xlfn.MAKEARRAY(_xlpm.行数,1,_xlfn.LAMBDA(_xlpm.r,_xlpm.c,
_xlfn.LET(
_xlpm.ランク,_xlpm.r,
_xlpm.マッチ行,MATCH(_xlpm.ランク,_xlpm.ランク範囲,0),
_xlpm.氏名,IF(ISERROR(_xlpm.マッチ行),"",INDEX(_xlpm.氏名範囲,_xlpm.マッチ行)),
_xlpm.学年,IF(ISERROR(_xlpm.マッチ行),"",INDEX(_xlpm.学年範囲,_xlpm.マッチ行)),
_xlpm.学年記号,IF(OR(ISERROR(_xlpm.学年),_xlpm.学年="",_xlpm.学年=0),"",INDEX({"①","②","③"},_xlpm.学年)),
IF(_xlpm.氏名="","",_xlpm.氏名&amp;_xlpm.学年記号)
))))</f>
        <v/>
      </c>
      <c r="F37" s="13" t="str">
        <f t="shared" ref="F37:F47" ca="1" si="6">IF(E37&lt;&gt;"",INDEX(参加校,MATCH($C$8,INDEX(参加校,,2),0),4),"")</f>
        <v/>
      </c>
      <c r="H37" s="82">
        <v>12</v>
      </c>
      <c r="I37" s="14" t="str">
        <f ca="1"/>
        <v/>
      </c>
      <c r="J37" s="47" t="str">
        <f t="shared" ca="1" si="2"/>
        <v/>
      </c>
      <c r="K37" s="10">
        <v>1</v>
      </c>
      <c r="L37" s="15" t="str" cm="1">
        <f t="array" aca="1" ref="L37:L56" ca="1">_xlfn.LET(
_xlpm.性別,"女子",
_xlpm.種目,"2部単ランク",
_xlpm.データ,INDIRECT(_xlpm.性別),
_xlpm.種目列番号,MATCH(_xlpm.種目,INDEX(_xlpm.データ,1,),0),
_xlpm.ランク範囲,INDEX(_xlpm.データ,_xlfn.SEQUENCE(35,1,2),_xlpm.種目列番号),
_xlpm.氏名範囲,INDEX(_xlpm.データ,_xlfn.SEQUENCE(35,1,2),2),
_xlpm.学年範囲,INDEX(_xlpm.データ,_xlfn.SEQUENCE(35,1,2),5),
_xlpm.行数,20,
_xlfn.MAKEARRAY(_xlpm.行数,1,_xlfn.LAMBDA(_xlpm.r,_xlpm.c,
_xlfn.LET(
_xlpm.ランク,_xlpm.r,
_xlpm.マッチ行,MATCH(_xlpm.ランク,_xlpm.ランク範囲,0),
_xlpm.氏名,IF(ISERROR(_xlpm.マッチ行),"",INDEX(_xlpm.氏名範囲,_xlpm.マッチ行)),
_xlpm.学年,IF(ISERROR(_xlpm.マッチ行),"",INDEX(_xlpm.学年範囲,_xlpm.マッチ行)),
_xlpm.学年記号,IF(OR(ISERROR(_xlpm.学年),_xlpm.学年="",_xlpm.学年=0),"",INDEX({"①","②","③"},_xlpm.学年)),
IF(_xlpm.氏名="","",_xlpm.氏名&amp;_xlpm.学年記号)
))))</f>
        <v/>
      </c>
      <c r="M37" s="16" t="str">
        <f t="shared" ref="M37:M45" ca="1" si="7">IF(L37&lt;&gt;"",INDEX(参加校,MATCH($C$8,INDEX(参加校,,2),0),4),"")</f>
        <v/>
      </c>
    </row>
    <row r="38" spans="1:13" ht="14.25" customHeight="1">
      <c r="A38" s="81"/>
      <c r="B38" s="17" t="str">
        <f ca="1"/>
        <v/>
      </c>
      <c r="C38" s="52" t="str">
        <f t="shared" ca="1" si="0"/>
        <v/>
      </c>
      <c r="D38" s="9">
        <v>2</v>
      </c>
      <c r="E38" s="12" t="str">
        <f ca="1"/>
        <v/>
      </c>
      <c r="F38" s="13" t="str">
        <f t="shared" ca="1" si="6"/>
        <v/>
      </c>
      <c r="H38" s="81"/>
      <c r="I38" s="18" t="str">
        <f ca="1"/>
        <v/>
      </c>
      <c r="J38" s="48" t="str">
        <f t="shared" ca="1" si="2"/>
        <v/>
      </c>
      <c r="K38" s="10">
        <v>2</v>
      </c>
      <c r="L38" s="15" t="str">
        <f ca="1"/>
        <v/>
      </c>
      <c r="M38" s="16" t="str">
        <f t="shared" ca="1" si="7"/>
        <v/>
      </c>
    </row>
    <row r="39" spans="1:13" ht="14.25" customHeight="1">
      <c r="A39" s="80">
        <v>13</v>
      </c>
      <c r="B39" s="11" t="str">
        <f ca="1"/>
        <v/>
      </c>
      <c r="C39" s="51" t="str">
        <f t="shared" ca="1" si="0"/>
        <v/>
      </c>
      <c r="D39" s="9">
        <v>3</v>
      </c>
      <c r="E39" s="12" t="str">
        <f ca="1"/>
        <v/>
      </c>
      <c r="F39" s="13" t="str">
        <f t="shared" ca="1" si="6"/>
        <v/>
      </c>
      <c r="H39" s="82">
        <v>13</v>
      </c>
      <c r="I39" s="14" t="str">
        <f ca="1"/>
        <v/>
      </c>
      <c r="J39" s="47" t="str">
        <f t="shared" ca="1" si="2"/>
        <v/>
      </c>
      <c r="K39" s="10">
        <v>3</v>
      </c>
      <c r="L39" s="15" t="str">
        <f ca="1"/>
        <v/>
      </c>
      <c r="M39" s="16" t="str">
        <f t="shared" ca="1" si="7"/>
        <v/>
      </c>
    </row>
    <row r="40" spans="1:13" ht="14.25" customHeight="1">
      <c r="A40" s="81"/>
      <c r="B40" s="17" t="str">
        <f ca="1"/>
        <v/>
      </c>
      <c r="C40" s="52" t="str">
        <f t="shared" ca="1" si="0"/>
        <v/>
      </c>
      <c r="D40" s="9">
        <v>4</v>
      </c>
      <c r="E40" s="12" t="str">
        <f ca="1"/>
        <v/>
      </c>
      <c r="F40" s="13" t="str">
        <f t="shared" ca="1" si="6"/>
        <v/>
      </c>
      <c r="H40" s="81"/>
      <c r="I40" s="18" t="str">
        <f ca="1"/>
        <v/>
      </c>
      <c r="J40" s="48" t="str">
        <f t="shared" ca="1" si="2"/>
        <v/>
      </c>
      <c r="K40" s="10">
        <v>4</v>
      </c>
      <c r="L40" s="15" t="str">
        <f ca="1"/>
        <v/>
      </c>
      <c r="M40" s="16" t="str">
        <f t="shared" ca="1" si="7"/>
        <v/>
      </c>
    </row>
    <row r="41" spans="1:13" ht="14.25" customHeight="1">
      <c r="A41" s="80">
        <v>14</v>
      </c>
      <c r="B41" s="11" t="str">
        <f ca="1"/>
        <v/>
      </c>
      <c r="C41" s="51" t="str">
        <f t="shared" ca="1" si="0"/>
        <v/>
      </c>
      <c r="D41" s="9">
        <v>5</v>
      </c>
      <c r="E41" s="12" t="str">
        <f ca="1"/>
        <v/>
      </c>
      <c r="F41" s="13" t="str">
        <f t="shared" ca="1" si="6"/>
        <v/>
      </c>
      <c r="H41" s="82">
        <v>14</v>
      </c>
      <c r="I41" s="14" t="str">
        <f ca="1"/>
        <v/>
      </c>
      <c r="J41" s="47" t="str">
        <f t="shared" ca="1" si="2"/>
        <v/>
      </c>
      <c r="K41" s="10">
        <v>5</v>
      </c>
      <c r="L41" s="15" t="str">
        <f ca="1"/>
        <v/>
      </c>
      <c r="M41" s="16" t="str">
        <f t="shared" ca="1" si="7"/>
        <v/>
      </c>
    </row>
    <row r="42" spans="1:13" ht="14.25" customHeight="1">
      <c r="A42" s="81"/>
      <c r="B42" s="17" t="str">
        <f ca="1"/>
        <v/>
      </c>
      <c r="C42" s="52" t="str">
        <f t="shared" ca="1" si="0"/>
        <v/>
      </c>
      <c r="D42" s="9">
        <v>6</v>
      </c>
      <c r="E42" s="12" t="str">
        <f ca="1"/>
        <v/>
      </c>
      <c r="F42" s="13" t="str">
        <f t="shared" ca="1" si="6"/>
        <v/>
      </c>
      <c r="H42" s="81"/>
      <c r="I42" s="18" t="str">
        <f ca="1"/>
        <v/>
      </c>
      <c r="J42" s="48" t="str">
        <f t="shared" ca="1" si="2"/>
        <v/>
      </c>
      <c r="K42" s="10">
        <v>6</v>
      </c>
      <c r="L42" s="15" t="str">
        <f ca="1"/>
        <v/>
      </c>
      <c r="M42" s="16" t="str">
        <f t="shared" ca="1" si="7"/>
        <v/>
      </c>
    </row>
    <row r="43" spans="1:13" ht="14.25" customHeight="1">
      <c r="A43" s="80">
        <v>15</v>
      </c>
      <c r="B43" s="11" t="str">
        <f ca="1"/>
        <v/>
      </c>
      <c r="C43" s="51" t="str">
        <f t="shared" ca="1" si="0"/>
        <v/>
      </c>
      <c r="D43" s="9">
        <v>7</v>
      </c>
      <c r="E43" s="12" t="str">
        <f ca="1"/>
        <v/>
      </c>
      <c r="F43" s="13" t="str">
        <f t="shared" ca="1" si="6"/>
        <v/>
      </c>
      <c r="H43" s="82">
        <v>15</v>
      </c>
      <c r="I43" s="14" t="str">
        <f ca="1"/>
        <v/>
      </c>
      <c r="J43" s="47" t="str">
        <f t="shared" ca="1" si="2"/>
        <v/>
      </c>
      <c r="K43" s="10">
        <v>7</v>
      </c>
      <c r="L43" s="15" t="str">
        <f ca="1"/>
        <v/>
      </c>
      <c r="M43" s="16" t="str">
        <f t="shared" ca="1" si="7"/>
        <v/>
      </c>
    </row>
    <row r="44" spans="1:13" ht="14.25" customHeight="1">
      <c r="A44" s="81"/>
      <c r="B44" s="17" t="str">
        <f ca="1"/>
        <v/>
      </c>
      <c r="C44" s="52" t="str">
        <f t="shared" ca="1" si="0"/>
        <v/>
      </c>
      <c r="D44" s="9">
        <v>8</v>
      </c>
      <c r="E44" s="12" t="str">
        <f ca="1"/>
        <v/>
      </c>
      <c r="F44" s="13" t="str">
        <f t="shared" ca="1" si="6"/>
        <v/>
      </c>
      <c r="G44" s="46"/>
      <c r="H44" s="81"/>
      <c r="I44" s="18" t="str">
        <f ca="1"/>
        <v/>
      </c>
      <c r="J44" s="48" t="str">
        <f t="shared" ca="1" si="2"/>
        <v/>
      </c>
      <c r="K44" s="10">
        <v>8</v>
      </c>
      <c r="L44" s="15" t="str">
        <f ca="1"/>
        <v/>
      </c>
      <c r="M44" s="16" t="str">
        <f t="shared" ca="1" si="7"/>
        <v/>
      </c>
    </row>
    <row r="45" spans="1:13" ht="14.25" customHeight="1">
      <c r="A45" s="80">
        <v>16</v>
      </c>
      <c r="B45" s="41" t="str">
        <f ca="1"/>
        <v/>
      </c>
      <c r="C45" s="53"/>
      <c r="D45" s="42">
        <v>9</v>
      </c>
      <c r="E45" s="43" t="str">
        <f ca="1"/>
        <v/>
      </c>
      <c r="F45" s="44" t="str">
        <f t="shared" ca="1" si="6"/>
        <v/>
      </c>
      <c r="H45" s="82">
        <v>16</v>
      </c>
      <c r="I45" s="45" t="str">
        <f ca="1"/>
        <v/>
      </c>
      <c r="J45" s="49"/>
      <c r="K45" s="10">
        <v>9</v>
      </c>
      <c r="L45" s="15" t="str">
        <f ca="1"/>
        <v/>
      </c>
      <c r="M45" s="16" t="str">
        <f t="shared" ca="1" si="7"/>
        <v/>
      </c>
    </row>
    <row r="46" spans="1:13" ht="14.25" customHeight="1">
      <c r="A46" s="81"/>
      <c r="B46" s="17" t="str">
        <f ca="1"/>
        <v/>
      </c>
      <c r="C46" s="52"/>
      <c r="D46" s="9">
        <v>10</v>
      </c>
      <c r="E46" s="12" t="str">
        <f ca="1"/>
        <v/>
      </c>
      <c r="F46" s="13" t="str">
        <f t="shared" ca="1" si="6"/>
        <v/>
      </c>
      <c r="H46" s="81"/>
      <c r="I46" s="18" t="str">
        <f ca="1"/>
        <v/>
      </c>
      <c r="J46" s="48"/>
      <c r="K46" s="10">
        <v>10</v>
      </c>
      <c r="L46" s="15" t="str">
        <f ca="1"/>
        <v/>
      </c>
      <c r="M46" s="16" t="str">
        <f t="shared" ref="M46:M56" ca="1" si="8">IF(L46&lt;&gt;"",INDEX(参加校,MATCH($C$8,INDEX(参加校,,2),0),4),"")</f>
        <v/>
      </c>
    </row>
    <row r="47" spans="1:13" ht="14.25" customHeight="1">
      <c r="A47" s="80">
        <v>17</v>
      </c>
      <c r="B47" s="11" t="str">
        <f ca="1"/>
        <v/>
      </c>
      <c r="C47" s="51"/>
      <c r="D47" s="9">
        <v>11</v>
      </c>
      <c r="E47" s="12" t="str">
        <f ca="1"/>
        <v/>
      </c>
      <c r="F47" s="13" t="str">
        <f t="shared" ca="1" si="6"/>
        <v/>
      </c>
      <c r="H47" s="82">
        <v>17</v>
      </c>
      <c r="I47" s="14" t="str">
        <f ca="1"/>
        <v/>
      </c>
      <c r="J47" s="47"/>
      <c r="K47" s="10">
        <v>11</v>
      </c>
      <c r="L47" s="15" t="str">
        <f ca="1"/>
        <v/>
      </c>
      <c r="M47" s="16" t="str">
        <f t="shared" ca="1" si="8"/>
        <v/>
      </c>
    </row>
    <row r="48" spans="1:13" ht="14.25" customHeight="1">
      <c r="A48" s="81"/>
      <c r="B48" s="17" t="str">
        <f ca="1"/>
        <v/>
      </c>
      <c r="C48" s="52"/>
      <c r="D48" s="9">
        <v>12</v>
      </c>
      <c r="E48" s="12" t="str">
        <f ca="1"/>
        <v/>
      </c>
      <c r="F48" s="13" t="str">
        <f t="shared" ref="F48:F56" ca="1" si="9">IF(E48&lt;&gt;"",INDEX(参加校,MATCH($C$8,INDEX(参加校,,2),0),4),"")</f>
        <v/>
      </c>
      <c r="H48" s="81"/>
      <c r="I48" s="18" t="str">
        <f ca="1"/>
        <v/>
      </c>
      <c r="J48" s="48"/>
      <c r="K48" s="10">
        <v>12</v>
      </c>
      <c r="L48" s="15" t="str">
        <f ca="1"/>
        <v/>
      </c>
      <c r="M48" s="16" t="str">
        <f t="shared" ca="1" si="8"/>
        <v/>
      </c>
    </row>
    <row r="49" spans="1:13" ht="14.25" customHeight="1">
      <c r="A49" s="80">
        <v>18</v>
      </c>
      <c r="B49" s="11" t="str">
        <f ca="1"/>
        <v/>
      </c>
      <c r="C49" s="51"/>
      <c r="D49" s="9">
        <v>13</v>
      </c>
      <c r="E49" s="12" t="str">
        <f ca="1"/>
        <v/>
      </c>
      <c r="F49" s="13" t="str">
        <f t="shared" ca="1" si="9"/>
        <v/>
      </c>
      <c r="H49" s="82">
        <v>18</v>
      </c>
      <c r="I49" s="14" t="str">
        <f ca="1"/>
        <v/>
      </c>
      <c r="J49" s="47"/>
      <c r="K49" s="10">
        <v>13</v>
      </c>
      <c r="L49" s="15" t="str">
        <f ca="1"/>
        <v/>
      </c>
      <c r="M49" s="16" t="str">
        <f t="shared" ca="1" si="8"/>
        <v/>
      </c>
    </row>
    <row r="50" spans="1:13" ht="14.25" customHeight="1">
      <c r="A50" s="81"/>
      <c r="B50" s="17" t="str">
        <f ca="1"/>
        <v/>
      </c>
      <c r="C50" s="52"/>
      <c r="D50" s="9">
        <v>14</v>
      </c>
      <c r="E50" s="12" t="str">
        <f ca="1"/>
        <v/>
      </c>
      <c r="F50" s="13" t="str">
        <f t="shared" ca="1" si="9"/>
        <v/>
      </c>
      <c r="H50" s="81"/>
      <c r="I50" s="18" t="str">
        <f ca="1"/>
        <v/>
      </c>
      <c r="J50" s="48"/>
      <c r="K50" s="10">
        <v>14</v>
      </c>
      <c r="L50" s="15" t="str">
        <f ca="1"/>
        <v/>
      </c>
      <c r="M50" s="16" t="str">
        <f t="shared" ca="1" si="8"/>
        <v/>
      </c>
    </row>
    <row r="51" spans="1:13" ht="14.25" customHeight="1">
      <c r="A51" s="80">
        <v>19</v>
      </c>
      <c r="B51" s="11" t="str">
        <f ca="1"/>
        <v/>
      </c>
      <c r="C51" s="51"/>
      <c r="D51" s="9">
        <v>15</v>
      </c>
      <c r="E51" s="12" t="str">
        <f ca="1"/>
        <v/>
      </c>
      <c r="F51" s="13" t="str">
        <f t="shared" ca="1" si="9"/>
        <v/>
      </c>
      <c r="H51" s="82">
        <v>19</v>
      </c>
      <c r="I51" s="14" t="str">
        <f ca="1"/>
        <v/>
      </c>
      <c r="J51" s="47"/>
      <c r="K51" s="10">
        <v>15</v>
      </c>
      <c r="L51" s="15" t="str">
        <f ca="1"/>
        <v/>
      </c>
      <c r="M51" s="16" t="str">
        <f t="shared" ca="1" si="8"/>
        <v/>
      </c>
    </row>
    <row r="52" spans="1:13" ht="14.25" customHeight="1">
      <c r="A52" s="81"/>
      <c r="B52" s="17" t="str">
        <f ca="1"/>
        <v/>
      </c>
      <c r="C52" s="52"/>
      <c r="D52" s="9">
        <v>16</v>
      </c>
      <c r="E52" s="12" t="str">
        <f ca="1"/>
        <v/>
      </c>
      <c r="F52" s="13" t="str">
        <f t="shared" ca="1" si="9"/>
        <v/>
      </c>
      <c r="H52" s="81"/>
      <c r="I52" s="18" t="str">
        <f ca="1"/>
        <v/>
      </c>
      <c r="J52" s="48"/>
      <c r="K52" s="10">
        <v>16</v>
      </c>
      <c r="L52" s="15" t="str">
        <f ca="1"/>
        <v/>
      </c>
      <c r="M52" s="16" t="str">
        <f t="shared" ca="1" si="8"/>
        <v/>
      </c>
    </row>
    <row r="53" spans="1:13" ht="14.25" customHeight="1">
      <c r="A53" s="80">
        <v>20</v>
      </c>
      <c r="B53" s="11" t="str">
        <f ca="1"/>
        <v/>
      </c>
      <c r="C53" s="51"/>
      <c r="D53" s="9">
        <v>17</v>
      </c>
      <c r="E53" s="12" t="str">
        <f ca="1"/>
        <v/>
      </c>
      <c r="F53" s="13" t="str">
        <f t="shared" ca="1" si="9"/>
        <v/>
      </c>
      <c r="H53" s="82">
        <v>20</v>
      </c>
      <c r="I53" s="14" t="str">
        <f ca="1"/>
        <v/>
      </c>
      <c r="J53" s="47"/>
      <c r="K53" s="10">
        <v>17</v>
      </c>
      <c r="L53" s="15" t="str">
        <f ca="1"/>
        <v/>
      </c>
      <c r="M53" s="16" t="str">
        <f t="shared" ca="1" si="8"/>
        <v/>
      </c>
    </row>
    <row r="54" spans="1:13" ht="14.25" customHeight="1" thickBot="1">
      <c r="A54" s="85"/>
      <c r="B54" s="25" t="str">
        <f ca="1"/>
        <v/>
      </c>
      <c r="C54" s="54"/>
      <c r="D54" s="9">
        <v>18</v>
      </c>
      <c r="E54" s="12" t="str">
        <f ca="1"/>
        <v/>
      </c>
      <c r="F54" s="13" t="str">
        <f t="shared" ca="1" si="9"/>
        <v/>
      </c>
      <c r="H54" s="85"/>
      <c r="I54" s="26" t="str">
        <f ca="1"/>
        <v/>
      </c>
      <c r="J54" s="50"/>
      <c r="K54" s="10">
        <v>18</v>
      </c>
      <c r="L54" s="15" t="str">
        <f ca="1"/>
        <v/>
      </c>
      <c r="M54" s="16" t="str">
        <f t="shared" ca="1" si="8"/>
        <v/>
      </c>
    </row>
    <row r="55" spans="1:13" ht="14.25" customHeight="1">
      <c r="D55" s="9">
        <v>19</v>
      </c>
      <c r="E55" s="12" t="str">
        <f ca="1"/>
        <v/>
      </c>
      <c r="F55" s="13" t="str">
        <f t="shared" ca="1" si="9"/>
        <v/>
      </c>
      <c r="K55" s="10">
        <v>19</v>
      </c>
      <c r="L55" s="15" t="str">
        <f ca="1"/>
        <v/>
      </c>
      <c r="M55" s="16" t="str">
        <f t="shared" ca="1" si="8"/>
        <v/>
      </c>
    </row>
    <row r="56" spans="1:13" ht="14.25" customHeight="1" thickBot="1">
      <c r="D56" s="19">
        <v>20</v>
      </c>
      <c r="E56" s="20" t="str">
        <f ca="1"/>
        <v/>
      </c>
      <c r="F56" s="21" t="str">
        <f t="shared" ca="1" si="9"/>
        <v/>
      </c>
      <c r="K56" s="22">
        <v>20</v>
      </c>
      <c r="L56" s="23" t="str">
        <f ca="1"/>
        <v/>
      </c>
      <c r="M56" s="24" t="str">
        <f t="shared" ca="1" si="8"/>
        <v/>
      </c>
    </row>
    <row r="57" spans="1:13" ht="13.5" customHeight="1"/>
    <row r="58" spans="1:13" ht="13.5" customHeight="1"/>
    <row r="59" spans="1:13" ht="13.5" customHeight="1"/>
    <row r="60" spans="1:13" ht="13.5" customHeight="1"/>
    <row r="61" spans="1:13" ht="13.5" customHeight="1"/>
    <row r="62" spans="1:13" ht="13.5" customHeight="1"/>
    <row r="63" spans="1:13" ht="13.5" customHeight="1"/>
    <row r="64" spans="1:13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</sheetData>
  <sheetProtection sheet="1" sort="0" autoFilter="0"/>
  <mergeCells count="72">
    <mergeCell ref="A45:A46"/>
    <mergeCell ref="A47:A48"/>
    <mergeCell ref="A49:A50"/>
    <mergeCell ref="A51:A52"/>
    <mergeCell ref="A53:A54"/>
    <mergeCell ref="A41:A42"/>
    <mergeCell ref="I8:K8"/>
    <mergeCell ref="I9:K9"/>
    <mergeCell ref="I10:K10"/>
    <mergeCell ref="I11:K11"/>
    <mergeCell ref="H37:H38"/>
    <mergeCell ref="A9:B9"/>
    <mergeCell ref="H31:H32"/>
    <mergeCell ref="C9:F9"/>
    <mergeCell ref="H25:H26"/>
    <mergeCell ref="A15:A16"/>
    <mergeCell ref="C10:F10"/>
    <mergeCell ref="A10:B10"/>
    <mergeCell ref="H29:H30"/>
    <mergeCell ref="H33:H34"/>
    <mergeCell ref="H43:H44"/>
    <mergeCell ref="A11:B11"/>
    <mergeCell ref="H41:H42"/>
    <mergeCell ref="H17:H18"/>
    <mergeCell ref="A37:A38"/>
    <mergeCell ref="H19:H20"/>
    <mergeCell ref="A21:A22"/>
    <mergeCell ref="A13:C13"/>
    <mergeCell ref="A17:A18"/>
    <mergeCell ref="A23:A24"/>
    <mergeCell ref="A19:A20"/>
    <mergeCell ref="A43:A44"/>
    <mergeCell ref="A39:A40"/>
    <mergeCell ref="H39:H40"/>
    <mergeCell ref="A27:A28"/>
    <mergeCell ref="D35:F35"/>
    <mergeCell ref="H45:H46"/>
    <mergeCell ref="H47:H48"/>
    <mergeCell ref="H49:H50"/>
    <mergeCell ref="H51:H52"/>
    <mergeCell ref="H53:H54"/>
    <mergeCell ref="L11:M11"/>
    <mergeCell ref="A31:A32"/>
    <mergeCell ref="H35:H36"/>
    <mergeCell ref="D13:F13"/>
    <mergeCell ref="C11:F11"/>
    <mergeCell ref="A33:A34"/>
    <mergeCell ref="H21:H22"/>
    <mergeCell ref="H15:H16"/>
    <mergeCell ref="A35:A36"/>
    <mergeCell ref="H13:J13"/>
    <mergeCell ref="K35:M35"/>
    <mergeCell ref="H23:H24"/>
    <mergeCell ref="A25:A26"/>
    <mergeCell ref="H27:H28"/>
    <mergeCell ref="A29:A30"/>
    <mergeCell ref="A1:M1"/>
    <mergeCell ref="K13:M13"/>
    <mergeCell ref="L10:M10"/>
    <mergeCell ref="C5:D5"/>
    <mergeCell ref="L9:M9"/>
    <mergeCell ref="C4:D4"/>
    <mergeCell ref="A2:M2"/>
    <mergeCell ref="A8:B8"/>
    <mergeCell ref="A4:A6"/>
    <mergeCell ref="B4:B6"/>
    <mergeCell ref="C6:D6"/>
    <mergeCell ref="E4:L4"/>
    <mergeCell ref="L8:M8"/>
    <mergeCell ref="E5:L5"/>
    <mergeCell ref="C8:F8"/>
    <mergeCell ref="E6:L6"/>
  </mergeCells>
  <phoneticPr fontId="1"/>
  <printOptions horizontalCentered="1"/>
  <pageMargins left="0.44062499999999999" right="0.23622047244094491" top="0.31496062992125978" bottom="0.31496062992125978" header="0.31496062992125978" footer="0.31496062992125978"/>
  <pageSetup paperSize="9" scale="95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4"/>
    <pageSetUpPr fitToPage="1"/>
  </sheetPr>
  <dimension ref="A1:U48"/>
  <sheetViews>
    <sheetView zoomScaleNormal="100" workbookViewId="0">
      <selection activeCell="E5" sqref="E5:E7"/>
    </sheetView>
  </sheetViews>
  <sheetFormatPr defaultColWidth="10.6328125" defaultRowHeight="18.899999999999999" customHeight="1"/>
  <cols>
    <col min="1" max="1" width="4" style="1" customWidth="1"/>
    <col min="2" max="2" width="16" style="1" customWidth="1"/>
    <col min="3" max="3" width="13.08984375" style="1" customWidth="1"/>
    <col min="4" max="4" width="11.36328125" style="1" customWidth="1"/>
    <col min="5" max="5" width="5.453125" style="1" customWidth="1"/>
    <col min="6" max="6" width="11.08984375" style="1" customWidth="1"/>
    <col min="7" max="12" width="5.36328125" style="1" customWidth="1"/>
    <col min="13" max="14" width="11.453125" style="1" customWidth="1"/>
    <col min="15" max="20" width="9.1796875" style="1" customWidth="1"/>
    <col min="21" max="22" width="10.6328125" style="1" customWidth="1"/>
    <col min="23" max="16384" width="10.6328125" style="1"/>
  </cols>
  <sheetData>
    <row r="1" spans="1:21" s="29" customFormat="1" ht="18.899999999999999" customHeight="1">
      <c r="A1" s="89" t="str">
        <f>大会名</f>
        <v>第64回 苫小牧市長杯高校新人バドミントン大会</v>
      </c>
      <c r="B1" s="90"/>
      <c r="C1" s="90"/>
      <c r="D1" s="90"/>
      <c r="E1" s="90"/>
      <c r="F1" s="90"/>
      <c r="G1" s="90"/>
      <c r="H1" s="90"/>
      <c r="I1" s="90"/>
      <c r="J1" s="90"/>
      <c r="K1" s="90"/>
    </row>
    <row r="2" spans="1:21" s="29" customFormat="1" ht="18.899999999999999" customHeight="1">
      <c r="A2" s="92" t="s">
        <v>22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4" spans="1:21" ht="16.5" customHeight="1">
      <c r="A4" s="91" t="s">
        <v>3</v>
      </c>
      <c r="B4" s="70"/>
      <c r="C4" s="96"/>
      <c r="D4" s="97"/>
      <c r="E4" s="58" t="s">
        <v>23</v>
      </c>
      <c r="F4"/>
      <c r="G4"/>
      <c r="H4"/>
      <c r="I4"/>
      <c r="J4"/>
      <c r="K4"/>
    </row>
    <row r="5" spans="1:21" ht="16.5" customHeight="1">
      <c r="A5" s="91" t="s">
        <v>6</v>
      </c>
      <c r="B5" s="70"/>
      <c r="C5" s="96"/>
      <c r="D5" s="97"/>
      <c r="E5" s="93" t="str">
        <f>IFERROR(INDEX(参加校,MATCH(C4,INDEX(参加校,,2),0),1),"")</f>
        <v/>
      </c>
      <c r="F5"/>
      <c r="G5"/>
      <c r="H5"/>
      <c r="I5"/>
      <c r="J5"/>
      <c r="K5"/>
    </row>
    <row r="6" spans="1:21" ht="16.5" customHeight="1">
      <c r="A6" s="91" t="s">
        <v>8</v>
      </c>
      <c r="B6" s="70"/>
      <c r="C6" s="96"/>
      <c r="D6" s="97"/>
      <c r="E6" s="94"/>
      <c r="F6"/>
      <c r="G6"/>
      <c r="H6"/>
      <c r="I6"/>
      <c r="J6"/>
      <c r="K6"/>
      <c r="S6"/>
      <c r="T6"/>
      <c r="U6"/>
    </row>
    <row r="7" spans="1:21" ht="16.5" customHeight="1">
      <c r="A7" s="91" t="s">
        <v>10</v>
      </c>
      <c r="B7" s="70"/>
      <c r="C7" s="96"/>
      <c r="D7" s="97"/>
      <c r="E7" s="95"/>
      <c r="F7"/>
      <c r="G7"/>
      <c r="H7"/>
      <c r="I7"/>
      <c r="J7"/>
      <c r="K7"/>
      <c r="S7"/>
      <c r="T7"/>
      <c r="U7"/>
    </row>
    <row r="8" spans="1:21" ht="16.5" customHeight="1">
      <c r="E8"/>
      <c r="F8"/>
      <c r="G8"/>
      <c r="H8"/>
      <c r="I8"/>
      <c r="J8"/>
      <c r="K8"/>
      <c r="S8"/>
      <c r="T8"/>
      <c r="U8"/>
    </row>
    <row r="9" spans="1:21" ht="16.5" customHeight="1">
      <c r="E9"/>
      <c r="F9"/>
      <c r="G9"/>
      <c r="H9"/>
      <c r="I9"/>
      <c r="J9"/>
      <c r="K9"/>
      <c r="S9"/>
      <c r="T9"/>
      <c r="U9"/>
    </row>
    <row r="10" spans="1:21" ht="18.899999999999999" customHeight="1">
      <c r="A10" s="59" t="s">
        <v>118</v>
      </c>
      <c r="S10"/>
      <c r="T10"/>
      <c r="U10"/>
    </row>
    <row r="11" spans="1:21" ht="45" customHeight="1">
      <c r="A11" s="57" t="s">
        <v>21</v>
      </c>
      <c r="B11" s="60" t="s">
        <v>117</v>
      </c>
      <c r="C11" s="60" t="s">
        <v>24</v>
      </c>
      <c r="D11" s="57" t="s">
        <v>25</v>
      </c>
      <c r="E11" s="57" t="s">
        <v>26</v>
      </c>
      <c r="F11" s="60" t="s">
        <v>27</v>
      </c>
      <c r="G11" s="60" t="s">
        <v>113</v>
      </c>
      <c r="H11" s="60" t="s">
        <v>114</v>
      </c>
      <c r="I11" s="60" t="s">
        <v>115</v>
      </c>
      <c r="K11"/>
      <c r="M11" s="61" t="str">
        <f>"エラー
("&amp;B11&amp;"）"</f>
        <v>エラー
(選手氏名
（姓名 全角スペース1文字））</v>
      </c>
      <c r="N11" s="61" t="str">
        <f>"エラー
("&amp;C11&amp;"）"</f>
        <v>エラー
(ﾌﾘｶﾞﾅ）</v>
      </c>
      <c r="O11" s="61" t="str">
        <f>"エラー
("&amp;D11&amp;"）"</f>
        <v>エラー
(生年月日）</v>
      </c>
      <c r="P11" s="61" t="str">
        <f>"エラー
("&amp;G11&amp;"）"</f>
        <v>エラー
(1部複ランク）</v>
      </c>
      <c r="Q11" s="61" t="str">
        <f t="shared" ref="Q11" si="0">"エラー
("&amp;H11&amp;"）"</f>
        <v>エラー
(1部単ランク）</v>
      </c>
      <c r="R11" s="61" t="str">
        <f t="shared" ref="R11" si="1">"エラー
("&amp;I11&amp;"）"</f>
        <v>エラー
(2部単ランク）</v>
      </c>
      <c r="S11"/>
      <c r="T11"/>
      <c r="U11"/>
    </row>
    <row r="12" spans="1:21" ht="15" customHeight="1">
      <c r="A12" s="57">
        <v>1</v>
      </c>
      <c r="B12" s="56"/>
      <c r="C12" s="2"/>
      <c r="D12" s="3"/>
      <c r="E12" s="2"/>
      <c r="F12" s="55"/>
      <c r="G12" s="2"/>
      <c r="H12" s="2"/>
      <c r="I12" s="2"/>
      <c r="K12"/>
      <c r="M12" s="58" t="str">
        <f>_xlfn.LET(
_xlpm.対象,B12,
_xlpm.全角SP,"　",
_xlpm.半角SP," ",
_xlpm.他校生徒,ISNUMBER(SEARCH("他校生徒",_xlpm.対象)),
_xlpm.全角SP数,LEN(_xlpm.対象)-LEN(SUBSTITUTE(_xlpm.対象,_xlpm.全角SP,"")),
_xlpm.半角SP数,LEN(_xlpm.対象)-LEN(SUBSTITUTE(_xlpm.対象,_xlpm.半角SP,"")),
_xlpm.先頭SP,LEFT(_xlpm.対象,1)=_xlpm.全角SP,
_xlpm.末尾SP,RIGHT(_xlpm.対象,1)=_xlpm.全角SP,
IF(OR(_xlpm.対象="",_xlpm.他校生徒),"",
IF(OR(_xlpm.全角SP数&lt;&gt;1,_xlpm.半角SP数&gt;0,_xlpm.先頭SP,_xlpm.末尾SP),"姓名全角スペース1文字エラー","")))</f>
        <v/>
      </c>
      <c r="N12" s="58" t="str">
        <f t="shared" ref="N12:N46" si="2">IF(C12="","",
IF(ASC(C12)&lt;&gt;C12,"半角エラー",
IF(LEN(C12)-LEN(SUBSTITUTE(C12," ",""))&lt;&gt;1,"スペースエラー","")))</f>
        <v/>
      </c>
      <c r="O12" s="58" t="str">
        <f t="shared" ref="O12:O46" si="3">_xlfn.LET(
  _xlpm.大会日,開始日,
  _xlpm.年度,IF(MONTH(_xlpm.大会日)&gt;=4,YEAR(_xlpm.大会日),YEAR(_xlpm.大会日)-1),
  _xlpm.対象,D12,
  _xlpm.学年入力,E12,
  _xlpm.生年月日下限,DATE(_xlpm.年度-18,4,2),
  _xlpm.生年月日上限,DATE(_xlpm.年度-15,4,1),
  _xlpm.何もない,ISBLANK(_xlpm.対象),
  _xlpm.日付である,ISNUMBER(_xlpm.対象),
  _xlpm.範囲内,AND(_xlpm.対象&gt;=_xlpm.生年月日下限,_xlpm.対象&lt;=_xlpm.生年月日上限),
  _xlpm.誕生年,YEAR(_xlpm.対象),
  _xlpm.誕生月日,DATE(2000,MONTH(_xlpm.対象),DAY(_xlpm.対象)),
  _xlpm.四月二日,DATE(2000,4,2),
  _xlpm.早生まれ,_xlpm.誕生月日&lt;_xlpm.四月二日,
  _xlpm.入学年度,_xlpm.誕生年+15+IF(_xlpm.早生まれ,0,1),
  _xlpm.計算学年,_xlpm.年度-_xlpm.入学年度+1,
  _xlpm.学年一致,OR(ISBLANK(_xlpm.学年入力),_xlpm.学年入力=_xlpm.計算学年),
  IF(_xlpm.何もない,"",
    IF(NOT(_xlpm.日付である),"生年月日エラー？",
      IF(NOT(_xlpm.範囲内),"生年月日エラー？",
        IF(NOT(_xlpm.学年一致),"学年エラー？","")))))</f>
        <v/>
      </c>
      <c r="P12" s="98" t="str" cm="1">
        <f t="array" ref="P12">_xlfn.LET(
_xlpm.Max,20,
_xlpm.対象範囲,G12:G46,
_xlpm.数字,_xlfn._xlws.FILTER(_xlpm.対象範囲,ISNUMBER(_xlpm.対象範囲),""),
_xlpm.数字個数,IF(ISERROR(ROWS(_xlpm.数字)),0,ROWS(_xlpm.数字)),
_xlpm.最大値,IF(_xlpm.数字個数=0,0,MAX(_xlpm.数字)),
_xlpm.最小値,IF(_xlpm.数字個数=0,0,MIN(_xlpm.数字)),
_xlpm.何もない,COUNTA(_xlpm.対象範囲)=0,
_xlpm.各数字2つずつ,AND(_xlpm.数字個数=_xlpm.最大値*2,_xlpm.最小値=1,SUMPRODUCT((COUNTIF(_xlpm.対象範囲,_xlfn.SEQUENCE(_xlpm.最大値))=2)*1)=_xlpm.最大値),
_xlpm.連番OK,OR(_xlpm.数字個数=0,_xlpm.各数字2つずつ),
_xlpm.選手数OK,_xlpm.最大値&lt;=_xlpm.Max,
IF(_xlpm.何もない,"",IF(NOT(_xlpm.選手数OK),"選手数エラー",IF(_xlpm.連番OK,"","重複・番号抜けエラー"))))</f>
        <v/>
      </c>
      <c r="Q12" s="98" t="str" cm="1">
        <f t="array" ref="Q12">_xlfn.LET(
_xlpm.Max,20,
_xlpm.対象範囲,H12:H46,
_xlpm.数字,_xlfn._xlws.FILTER(_xlpm.対象範囲,ISNUMBER(_xlpm.対象範囲),""),
_xlpm.数字個数,IF(ISERROR(ROWS(_xlpm.数字)),0,ROWS(_xlpm.数字)),
_xlpm.最大値,IF(_xlpm.数字個数=0,0,MAX(_xlpm.数字)),
_xlpm.最小値,IF(_xlpm.数字個数=0,0,MIN(_xlpm.数字)),
_xlpm.何もない,COUNTA(_xlpm.対象範囲)=0,
_xlpm.重複あり,SUMPRODUCT((COUNTIF(_xlpm.対象範囲,_xlpm.対象範囲)&gt;1)*ISNUMBER(_xlpm.対象範囲))&gt;0,
_xlpm.連番OK,OR(_xlpm.数字個数=0,AND(_xlpm.数字個数=_xlpm.最大値,_xlpm.最小値=1,NOT(_xlpm.重複あり),_xlpm.最大値&lt;=_xlpm.Max)),
_xlpm.選手数OK,_xlpm.最大値&lt;=_xlpm.Max,
IF(_xlpm.何もない,"",IF(NOT(_xlpm.選手数OK),"選手数エラー",IF(_xlpm.連番OK,"","重複・番号抜けエラー"))))</f>
        <v/>
      </c>
      <c r="R12" s="98" t="str" cm="1">
        <f t="array" ref="R12">_xlfn.LET(
_xlpm.Max,20,
_xlpm.対象範囲,I12:I46,
_xlpm.数字,_xlfn._xlws.FILTER(_xlpm.対象範囲,ISNUMBER(_xlpm.対象範囲),""),
_xlpm.数字個数,IF(ISERROR(ROWS(_xlpm.数字)),0,ROWS(_xlpm.数字)),
_xlpm.最大値,IF(_xlpm.数字個数=0,0,MAX(_xlpm.数字)),
_xlpm.最小値,IF(_xlpm.数字個数=0,0,MIN(_xlpm.数字)),
_xlpm.何もない,COUNTA(_xlpm.対象範囲)=0,
_xlpm.重複あり,SUMPRODUCT((COUNTIF(_xlpm.対象範囲,_xlpm.対象範囲)&gt;1)*ISNUMBER(_xlpm.対象範囲))&gt;0,
_xlpm.連番OK,OR(_xlpm.数字個数=0,AND(_xlpm.数字個数=_xlpm.最大値,_xlpm.最小値=1,NOT(_xlpm.重複あり),_xlpm.最大値&lt;=_xlpm.Max)),
_xlpm.選手数OK,_xlpm.最大値&lt;=_xlpm.Max,
IF(_xlpm.何もない,"",IF(NOT(_xlpm.選手数OK),"選手数エラー",IF(_xlpm.連番OK,"","重複・番号抜けエラー"))))</f>
        <v/>
      </c>
      <c r="S12"/>
      <c r="T12"/>
      <c r="U12"/>
    </row>
    <row r="13" spans="1:21" ht="15" customHeight="1">
      <c r="A13" s="57">
        <v>2</v>
      </c>
      <c r="B13" s="56"/>
      <c r="C13" s="2"/>
      <c r="D13" s="3"/>
      <c r="E13" s="2"/>
      <c r="F13" s="55"/>
      <c r="G13" s="2"/>
      <c r="H13" s="2"/>
      <c r="I13" s="2"/>
      <c r="K13"/>
      <c r="M13" s="58" t="str">
        <f t="shared" ref="M13:M46" si="4">_xlfn.LET(
_xlpm.対象,B13,
_xlpm.全角SP,"　",
_xlpm.半角SP," ",
_xlpm.他校生徒,ISNUMBER(SEARCH("他校生徒",_xlpm.対象)),
_xlpm.全角SP数,LEN(_xlpm.対象)-LEN(SUBSTITUTE(_xlpm.対象,_xlpm.全角SP,"")),
_xlpm.半角SP数,LEN(_xlpm.対象)-LEN(SUBSTITUTE(_xlpm.対象,_xlpm.半角SP,"")),
_xlpm.先頭SP,LEFT(_xlpm.対象,1)=_xlpm.全角SP,
_xlpm.末尾SP,RIGHT(_xlpm.対象,1)=_xlpm.全角SP,
IF(OR(_xlpm.対象="",_xlpm.他校生徒),"",
IF(OR(_xlpm.全角SP数&lt;&gt;1,_xlpm.半角SP数&gt;0,_xlpm.先頭SP,_xlpm.末尾SP),"姓名全角スペース1文字エラー","")))</f>
        <v/>
      </c>
      <c r="N13" s="58" t="str">
        <f t="shared" si="2"/>
        <v/>
      </c>
      <c r="O13" s="58" t="str">
        <f t="shared" si="3"/>
        <v/>
      </c>
      <c r="P13" s="99"/>
      <c r="Q13" s="94"/>
      <c r="R13" s="94"/>
      <c r="S13"/>
      <c r="T13"/>
      <c r="U13"/>
    </row>
    <row r="14" spans="1:21" ht="15" customHeight="1">
      <c r="A14" s="57">
        <v>3</v>
      </c>
      <c r="B14" s="56"/>
      <c r="C14" s="2"/>
      <c r="D14" s="3"/>
      <c r="E14" s="2"/>
      <c r="F14" s="55"/>
      <c r="G14" s="2"/>
      <c r="H14" s="2"/>
      <c r="I14" s="2"/>
      <c r="K14"/>
      <c r="M14" s="58" t="str">
        <f t="shared" si="4"/>
        <v/>
      </c>
      <c r="N14" s="58" t="str">
        <f t="shared" si="2"/>
        <v/>
      </c>
      <c r="O14" s="58" t="str">
        <f t="shared" si="3"/>
        <v/>
      </c>
      <c r="P14" s="99"/>
      <c r="Q14" s="94"/>
      <c r="R14" s="94"/>
      <c r="S14"/>
      <c r="T14"/>
      <c r="U14"/>
    </row>
    <row r="15" spans="1:21" ht="15" customHeight="1">
      <c r="A15" s="57">
        <v>4</v>
      </c>
      <c r="B15" s="56"/>
      <c r="C15" s="2"/>
      <c r="D15" s="3"/>
      <c r="E15" s="2"/>
      <c r="F15" s="55"/>
      <c r="G15" s="2"/>
      <c r="H15" s="2"/>
      <c r="I15" s="2"/>
      <c r="K15"/>
      <c r="M15" s="58" t="str">
        <f t="shared" si="4"/>
        <v/>
      </c>
      <c r="N15" s="58" t="str">
        <f t="shared" si="2"/>
        <v/>
      </c>
      <c r="O15" s="58" t="str">
        <f t="shared" si="3"/>
        <v/>
      </c>
      <c r="P15" s="99"/>
      <c r="Q15" s="94"/>
      <c r="R15" s="94"/>
      <c r="S15"/>
      <c r="T15"/>
      <c r="U15"/>
    </row>
    <row r="16" spans="1:21" ht="15" customHeight="1">
      <c r="A16" s="57">
        <v>5</v>
      </c>
      <c r="B16" s="56"/>
      <c r="C16" s="2"/>
      <c r="D16" s="3"/>
      <c r="E16" s="2"/>
      <c r="F16" s="55"/>
      <c r="G16" s="2"/>
      <c r="H16" s="2"/>
      <c r="I16" s="2"/>
      <c r="K16"/>
      <c r="M16" s="58" t="str">
        <f t="shared" si="4"/>
        <v/>
      </c>
      <c r="N16" s="58" t="str">
        <f t="shared" si="2"/>
        <v/>
      </c>
      <c r="O16" s="58" t="str">
        <f t="shared" si="3"/>
        <v/>
      </c>
      <c r="P16" s="99"/>
      <c r="Q16" s="94"/>
      <c r="R16" s="94"/>
      <c r="S16"/>
      <c r="T16"/>
      <c r="U16"/>
    </row>
    <row r="17" spans="1:21" ht="15" customHeight="1">
      <c r="A17" s="57">
        <v>6</v>
      </c>
      <c r="B17" s="56"/>
      <c r="C17" s="2"/>
      <c r="D17" s="3"/>
      <c r="E17" s="2"/>
      <c r="F17" s="55"/>
      <c r="G17" s="2"/>
      <c r="H17" s="2"/>
      <c r="I17" s="2"/>
      <c r="K17"/>
      <c r="M17" s="58" t="str">
        <f t="shared" si="4"/>
        <v/>
      </c>
      <c r="N17" s="58" t="str">
        <f t="shared" si="2"/>
        <v/>
      </c>
      <c r="O17" s="58" t="str">
        <f t="shared" si="3"/>
        <v/>
      </c>
      <c r="P17" s="99"/>
      <c r="Q17" s="94"/>
      <c r="R17" s="94"/>
      <c r="S17"/>
      <c r="T17"/>
      <c r="U17"/>
    </row>
    <row r="18" spans="1:21" ht="15" customHeight="1">
      <c r="A18" s="57">
        <v>7</v>
      </c>
      <c r="B18" s="56"/>
      <c r="C18" s="2"/>
      <c r="D18" s="3"/>
      <c r="E18" s="2"/>
      <c r="F18" s="55"/>
      <c r="G18" s="2"/>
      <c r="H18" s="2"/>
      <c r="I18" s="2"/>
      <c r="K18"/>
      <c r="M18" s="58" t="str">
        <f t="shared" si="4"/>
        <v/>
      </c>
      <c r="N18" s="58" t="str">
        <f t="shared" si="2"/>
        <v/>
      </c>
      <c r="O18" s="58" t="str">
        <f t="shared" si="3"/>
        <v/>
      </c>
      <c r="P18" s="99"/>
      <c r="Q18" s="94"/>
      <c r="R18" s="94"/>
      <c r="S18"/>
      <c r="T18"/>
      <c r="U18"/>
    </row>
    <row r="19" spans="1:21" ht="15" customHeight="1">
      <c r="A19" s="57">
        <v>8</v>
      </c>
      <c r="B19" s="56"/>
      <c r="C19" s="2"/>
      <c r="D19" s="3"/>
      <c r="E19" s="2"/>
      <c r="F19" s="55"/>
      <c r="G19" s="2"/>
      <c r="H19" s="2"/>
      <c r="I19" s="2"/>
      <c r="K19"/>
      <c r="M19" s="58" t="str">
        <f t="shared" si="4"/>
        <v/>
      </c>
      <c r="N19" s="58" t="str">
        <f t="shared" si="2"/>
        <v/>
      </c>
      <c r="O19" s="58" t="str">
        <f t="shared" si="3"/>
        <v/>
      </c>
      <c r="P19" s="99"/>
      <c r="Q19" s="94"/>
      <c r="R19" s="94"/>
      <c r="S19"/>
      <c r="T19"/>
      <c r="U19"/>
    </row>
    <row r="20" spans="1:21" ht="15" customHeight="1">
      <c r="A20" s="57">
        <v>9</v>
      </c>
      <c r="B20" s="56"/>
      <c r="C20" s="2"/>
      <c r="D20" s="3"/>
      <c r="E20" s="2"/>
      <c r="F20" s="55"/>
      <c r="G20" s="2"/>
      <c r="H20" s="2"/>
      <c r="I20" s="2"/>
      <c r="K20"/>
      <c r="M20" s="58" t="str">
        <f t="shared" si="4"/>
        <v/>
      </c>
      <c r="N20" s="58" t="str">
        <f t="shared" si="2"/>
        <v/>
      </c>
      <c r="O20" s="58" t="str">
        <f t="shared" si="3"/>
        <v/>
      </c>
      <c r="P20" s="99"/>
      <c r="Q20" s="94"/>
      <c r="R20" s="94"/>
      <c r="S20"/>
      <c r="T20"/>
      <c r="U20"/>
    </row>
    <row r="21" spans="1:21" ht="15" customHeight="1">
      <c r="A21" s="57">
        <v>10</v>
      </c>
      <c r="B21" s="56"/>
      <c r="C21" s="2"/>
      <c r="D21" s="3"/>
      <c r="E21" s="2"/>
      <c r="F21" s="55"/>
      <c r="G21" s="2"/>
      <c r="H21" s="2"/>
      <c r="I21" s="2"/>
      <c r="K21"/>
      <c r="M21" s="58" t="str">
        <f t="shared" si="4"/>
        <v/>
      </c>
      <c r="N21" s="58" t="str">
        <f t="shared" si="2"/>
        <v/>
      </c>
      <c r="O21" s="58" t="str">
        <f t="shared" si="3"/>
        <v/>
      </c>
      <c r="P21" s="99"/>
      <c r="Q21" s="94"/>
      <c r="R21" s="94"/>
      <c r="S21"/>
      <c r="T21"/>
      <c r="U21"/>
    </row>
    <row r="22" spans="1:21" ht="15" customHeight="1">
      <c r="A22" s="57">
        <v>11</v>
      </c>
      <c r="B22" s="56"/>
      <c r="C22" s="2"/>
      <c r="D22" s="3"/>
      <c r="E22" s="2"/>
      <c r="F22" s="55"/>
      <c r="G22" s="2"/>
      <c r="H22" s="2"/>
      <c r="I22" s="2"/>
      <c r="K22"/>
      <c r="M22" s="58" t="str">
        <f t="shared" si="4"/>
        <v/>
      </c>
      <c r="N22" s="58" t="str">
        <f t="shared" si="2"/>
        <v/>
      </c>
      <c r="O22" s="58" t="str">
        <f t="shared" si="3"/>
        <v/>
      </c>
      <c r="P22" s="99"/>
      <c r="Q22" s="94"/>
      <c r="R22" s="94"/>
      <c r="S22"/>
      <c r="T22"/>
      <c r="U22"/>
    </row>
    <row r="23" spans="1:21" ht="15" customHeight="1">
      <c r="A23" s="57">
        <v>12</v>
      </c>
      <c r="B23" s="56"/>
      <c r="C23" s="2"/>
      <c r="D23" s="3"/>
      <c r="E23" s="2"/>
      <c r="F23" s="55"/>
      <c r="G23" s="2"/>
      <c r="H23" s="2"/>
      <c r="I23" s="2"/>
      <c r="K23"/>
      <c r="M23" s="58" t="str">
        <f t="shared" si="4"/>
        <v/>
      </c>
      <c r="N23" s="58" t="str">
        <f t="shared" si="2"/>
        <v/>
      </c>
      <c r="O23" s="58" t="str">
        <f t="shared" si="3"/>
        <v/>
      </c>
      <c r="P23" s="99"/>
      <c r="Q23" s="94"/>
      <c r="R23" s="94"/>
      <c r="S23"/>
      <c r="T23"/>
      <c r="U23"/>
    </row>
    <row r="24" spans="1:21" ht="15" customHeight="1">
      <c r="A24" s="57">
        <v>13</v>
      </c>
      <c r="B24" s="56"/>
      <c r="C24" s="2"/>
      <c r="D24" s="3"/>
      <c r="E24" s="2"/>
      <c r="F24" s="55"/>
      <c r="G24" s="2"/>
      <c r="H24" s="2"/>
      <c r="I24" s="2"/>
      <c r="K24"/>
      <c r="M24" s="58" t="str">
        <f t="shared" si="4"/>
        <v/>
      </c>
      <c r="N24" s="58" t="str">
        <f t="shared" si="2"/>
        <v/>
      </c>
      <c r="O24" s="58" t="str">
        <f t="shared" si="3"/>
        <v/>
      </c>
      <c r="P24" s="99"/>
      <c r="Q24" s="94"/>
      <c r="R24" s="94"/>
      <c r="S24"/>
      <c r="T24"/>
      <c r="U24"/>
    </row>
    <row r="25" spans="1:21" ht="15" customHeight="1">
      <c r="A25" s="57">
        <v>14</v>
      </c>
      <c r="B25" s="56"/>
      <c r="C25" s="2"/>
      <c r="D25" s="3"/>
      <c r="E25" s="2"/>
      <c r="F25" s="55"/>
      <c r="G25" s="2"/>
      <c r="H25" s="2"/>
      <c r="I25" s="2"/>
      <c r="K25"/>
      <c r="M25" s="58" t="str">
        <f t="shared" si="4"/>
        <v/>
      </c>
      <c r="N25" s="58" t="str">
        <f t="shared" si="2"/>
        <v/>
      </c>
      <c r="O25" s="58" t="str">
        <f t="shared" si="3"/>
        <v/>
      </c>
      <c r="P25" s="99"/>
      <c r="Q25" s="94"/>
      <c r="R25" s="94"/>
      <c r="S25"/>
      <c r="T25"/>
      <c r="U25"/>
    </row>
    <row r="26" spans="1:21" ht="15" customHeight="1">
      <c r="A26" s="57">
        <v>15</v>
      </c>
      <c r="B26" s="56"/>
      <c r="C26" s="2"/>
      <c r="D26" s="3"/>
      <c r="E26" s="2"/>
      <c r="F26" s="55"/>
      <c r="G26" s="2"/>
      <c r="H26" s="2"/>
      <c r="I26" s="2"/>
      <c r="K26"/>
      <c r="M26" s="58" t="str">
        <f t="shared" si="4"/>
        <v/>
      </c>
      <c r="N26" s="58" t="str">
        <f t="shared" si="2"/>
        <v/>
      </c>
      <c r="O26" s="58" t="str">
        <f t="shared" si="3"/>
        <v/>
      </c>
      <c r="P26" s="99"/>
      <c r="Q26" s="94"/>
      <c r="R26" s="94"/>
      <c r="S26"/>
      <c r="T26"/>
      <c r="U26"/>
    </row>
    <row r="27" spans="1:21" ht="15" customHeight="1">
      <c r="A27" s="57">
        <v>16</v>
      </c>
      <c r="B27" s="56"/>
      <c r="C27" s="2"/>
      <c r="D27" s="3"/>
      <c r="E27" s="2"/>
      <c r="F27" s="55"/>
      <c r="G27" s="2"/>
      <c r="H27" s="2"/>
      <c r="I27" s="2"/>
      <c r="K27"/>
      <c r="M27" s="58" t="str">
        <f t="shared" si="4"/>
        <v/>
      </c>
      <c r="N27" s="58" t="str">
        <f t="shared" si="2"/>
        <v/>
      </c>
      <c r="O27" s="58" t="str">
        <f t="shared" si="3"/>
        <v/>
      </c>
      <c r="P27" s="99"/>
      <c r="Q27" s="94"/>
      <c r="R27" s="94"/>
      <c r="S27"/>
      <c r="T27"/>
      <c r="U27"/>
    </row>
    <row r="28" spans="1:21" ht="15" customHeight="1">
      <c r="A28" s="57">
        <v>17</v>
      </c>
      <c r="B28" s="56"/>
      <c r="C28" s="2"/>
      <c r="D28" s="3"/>
      <c r="E28" s="2"/>
      <c r="F28" s="55"/>
      <c r="G28" s="2"/>
      <c r="H28" s="2"/>
      <c r="I28" s="2"/>
      <c r="K28"/>
      <c r="M28" s="58" t="str">
        <f t="shared" si="4"/>
        <v/>
      </c>
      <c r="N28" s="58" t="str">
        <f t="shared" si="2"/>
        <v/>
      </c>
      <c r="O28" s="58" t="str">
        <f t="shared" si="3"/>
        <v/>
      </c>
      <c r="P28" s="99"/>
      <c r="Q28" s="94"/>
      <c r="R28" s="94"/>
      <c r="S28"/>
      <c r="T28"/>
      <c r="U28"/>
    </row>
    <row r="29" spans="1:21" ht="15" customHeight="1">
      <c r="A29" s="57">
        <v>18</v>
      </c>
      <c r="B29" s="56"/>
      <c r="C29" s="2"/>
      <c r="D29" s="3"/>
      <c r="E29" s="2"/>
      <c r="F29" s="55"/>
      <c r="G29" s="2"/>
      <c r="H29" s="2"/>
      <c r="I29" s="2"/>
      <c r="K29"/>
      <c r="M29" s="58" t="str">
        <f t="shared" si="4"/>
        <v/>
      </c>
      <c r="N29" s="58" t="str">
        <f t="shared" si="2"/>
        <v/>
      </c>
      <c r="O29" s="58" t="str">
        <f t="shared" si="3"/>
        <v/>
      </c>
      <c r="P29" s="99"/>
      <c r="Q29" s="94"/>
      <c r="R29" s="94"/>
      <c r="S29"/>
      <c r="T29"/>
      <c r="U29"/>
    </row>
    <row r="30" spans="1:21" ht="15" customHeight="1">
      <c r="A30" s="57">
        <v>19</v>
      </c>
      <c r="B30" s="56"/>
      <c r="C30" s="2"/>
      <c r="D30" s="3"/>
      <c r="E30" s="2"/>
      <c r="F30" s="55"/>
      <c r="G30" s="2"/>
      <c r="H30" s="2"/>
      <c r="I30" s="2"/>
      <c r="K30"/>
      <c r="M30" s="58" t="str">
        <f t="shared" si="4"/>
        <v/>
      </c>
      <c r="N30" s="58" t="str">
        <f t="shared" si="2"/>
        <v/>
      </c>
      <c r="O30" s="58" t="str">
        <f t="shared" si="3"/>
        <v/>
      </c>
      <c r="P30" s="99"/>
      <c r="Q30" s="94"/>
      <c r="R30" s="94"/>
      <c r="S30"/>
      <c r="T30"/>
      <c r="U30"/>
    </row>
    <row r="31" spans="1:21" ht="15" customHeight="1">
      <c r="A31" s="57">
        <v>20</v>
      </c>
      <c r="B31" s="56"/>
      <c r="C31" s="2"/>
      <c r="D31" s="3"/>
      <c r="E31" s="2"/>
      <c r="F31" s="55"/>
      <c r="G31" s="2"/>
      <c r="H31" s="2"/>
      <c r="I31" s="2"/>
      <c r="K31"/>
      <c r="M31" s="58" t="str">
        <f t="shared" si="4"/>
        <v/>
      </c>
      <c r="N31" s="58" t="str">
        <f t="shared" si="2"/>
        <v/>
      </c>
      <c r="O31" s="58" t="str">
        <f t="shared" si="3"/>
        <v/>
      </c>
      <c r="P31" s="99"/>
      <c r="Q31" s="94"/>
      <c r="R31" s="94"/>
      <c r="S31"/>
      <c r="T31"/>
      <c r="U31"/>
    </row>
    <row r="32" spans="1:21" ht="15" customHeight="1">
      <c r="A32" s="57">
        <v>21</v>
      </c>
      <c r="B32" s="56"/>
      <c r="C32" s="2"/>
      <c r="D32" s="3"/>
      <c r="E32" s="2"/>
      <c r="F32" s="55"/>
      <c r="G32" s="2"/>
      <c r="H32" s="2"/>
      <c r="I32" s="2"/>
      <c r="K32"/>
      <c r="M32" s="58" t="str">
        <f t="shared" si="4"/>
        <v/>
      </c>
      <c r="N32" s="58" t="str">
        <f t="shared" si="2"/>
        <v/>
      </c>
      <c r="O32" s="58" t="str">
        <f t="shared" si="3"/>
        <v/>
      </c>
      <c r="P32" s="99"/>
      <c r="Q32" s="94"/>
      <c r="R32" s="94"/>
      <c r="S32"/>
      <c r="T32"/>
      <c r="U32"/>
    </row>
    <row r="33" spans="1:21" ht="15" customHeight="1">
      <c r="A33" s="57">
        <v>22</v>
      </c>
      <c r="B33" s="56"/>
      <c r="C33" s="2"/>
      <c r="D33" s="3"/>
      <c r="E33" s="2"/>
      <c r="F33" s="55"/>
      <c r="G33" s="2"/>
      <c r="H33" s="2"/>
      <c r="I33" s="2"/>
      <c r="K33"/>
      <c r="M33" s="58" t="str">
        <f t="shared" si="4"/>
        <v/>
      </c>
      <c r="N33" s="58" t="str">
        <f t="shared" si="2"/>
        <v/>
      </c>
      <c r="O33" s="58" t="str">
        <f t="shared" si="3"/>
        <v/>
      </c>
      <c r="P33" s="99"/>
      <c r="Q33" s="94"/>
      <c r="R33" s="94"/>
      <c r="S33"/>
      <c r="T33"/>
      <c r="U33"/>
    </row>
    <row r="34" spans="1:21" ht="15" customHeight="1">
      <c r="A34" s="57">
        <v>23</v>
      </c>
      <c r="B34" s="56"/>
      <c r="C34" s="2"/>
      <c r="D34" s="3"/>
      <c r="E34" s="2"/>
      <c r="F34" s="55"/>
      <c r="G34" s="2"/>
      <c r="H34" s="2"/>
      <c r="I34" s="2"/>
      <c r="K34"/>
      <c r="M34" s="58" t="str">
        <f t="shared" si="4"/>
        <v/>
      </c>
      <c r="N34" s="58" t="str">
        <f t="shared" si="2"/>
        <v/>
      </c>
      <c r="O34" s="58" t="str">
        <f t="shared" si="3"/>
        <v/>
      </c>
      <c r="P34" s="99"/>
      <c r="Q34" s="94"/>
      <c r="R34" s="94"/>
      <c r="S34"/>
      <c r="T34"/>
      <c r="U34"/>
    </row>
    <row r="35" spans="1:21" ht="15" customHeight="1">
      <c r="A35" s="57">
        <v>24</v>
      </c>
      <c r="B35" s="56"/>
      <c r="C35" s="2"/>
      <c r="D35" s="3"/>
      <c r="E35" s="2"/>
      <c r="F35" s="55"/>
      <c r="G35" s="2"/>
      <c r="H35" s="2"/>
      <c r="I35" s="2"/>
      <c r="K35"/>
      <c r="M35" s="58" t="str">
        <f t="shared" si="4"/>
        <v/>
      </c>
      <c r="N35" s="58" t="str">
        <f t="shared" si="2"/>
        <v/>
      </c>
      <c r="O35" s="58" t="str">
        <f t="shared" si="3"/>
        <v/>
      </c>
      <c r="P35" s="99"/>
      <c r="Q35" s="94"/>
      <c r="R35" s="94"/>
      <c r="S35"/>
      <c r="T35"/>
      <c r="U35"/>
    </row>
    <row r="36" spans="1:21" ht="15" customHeight="1">
      <c r="A36" s="57">
        <v>25</v>
      </c>
      <c r="B36" s="56"/>
      <c r="C36" s="2"/>
      <c r="D36" s="3"/>
      <c r="E36" s="2"/>
      <c r="F36" s="55"/>
      <c r="G36" s="2"/>
      <c r="H36" s="2"/>
      <c r="I36" s="2"/>
      <c r="K36"/>
      <c r="M36" s="58" t="str">
        <f t="shared" si="4"/>
        <v/>
      </c>
      <c r="N36" s="58" t="str">
        <f t="shared" si="2"/>
        <v/>
      </c>
      <c r="O36" s="58" t="str">
        <f t="shared" si="3"/>
        <v/>
      </c>
      <c r="P36" s="99"/>
      <c r="Q36" s="94"/>
      <c r="R36" s="94"/>
      <c r="S36"/>
      <c r="T36"/>
      <c r="U36"/>
    </row>
    <row r="37" spans="1:21" ht="15" customHeight="1">
      <c r="A37" s="57">
        <v>26</v>
      </c>
      <c r="B37" s="56"/>
      <c r="C37" s="2"/>
      <c r="D37" s="3"/>
      <c r="E37" s="2"/>
      <c r="F37" s="55"/>
      <c r="G37" s="2"/>
      <c r="H37" s="2"/>
      <c r="I37" s="2"/>
      <c r="K37"/>
      <c r="M37" s="58" t="str">
        <f t="shared" si="4"/>
        <v/>
      </c>
      <c r="N37" s="58" t="str">
        <f t="shared" si="2"/>
        <v/>
      </c>
      <c r="O37" s="58" t="str">
        <f t="shared" si="3"/>
        <v/>
      </c>
      <c r="P37" s="99"/>
      <c r="Q37" s="94"/>
      <c r="R37" s="94"/>
      <c r="S37"/>
      <c r="T37"/>
      <c r="U37"/>
    </row>
    <row r="38" spans="1:21" ht="15" customHeight="1">
      <c r="A38" s="57">
        <v>27</v>
      </c>
      <c r="B38" s="56"/>
      <c r="C38" s="2"/>
      <c r="D38" s="3"/>
      <c r="E38" s="2"/>
      <c r="F38" s="55"/>
      <c r="G38" s="2"/>
      <c r="H38" s="2"/>
      <c r="I38" s="2"/>
      <c r="K38"/>
      <c r="M38" s="58" t="str">
        <f t="shared" si="4"/>
        <v/>
      </c>
      <c r="N38" s="58" t="str">
        <f t="shared" si="2"/>
        <v/>
      </c>
      <c r="O38" s="58" t="str">
        <f t="shared" si="3"/>
        <v/>
      </c>
      <c r="P38" s="99"/>
      <c r="Q38" s="94"/>
      <c r="R38" s="94"/>
      <c r="S38"/>
      <c r="T38"/>
      <c r="U38"/>
    </row>
    <row r="39" spans="1:21" ht="15" customHeight="1">
      <c r="A39" s="57">
        <v>28</v>
      </c>
      <c r="B39" s="56"/>
      <c r="C39" s="2"/>
      <c r="D39" s="3"/>
      <c r="E39" s="2"/>
      <c r="F39" s="55"/>
      <c r="G39" s="2"/>
      <c r="H39" s="2"/>
      <c r="I39" s="2"/>
      <c r="K39"/>
      <c r="M39" s="58" t="str">
        <f t="shared" si="4"/>
        <v/>
      </c>
      <c r="N39" s="58" t="str">
        <f t="shared" si="2"/>
        <v/>
      </c>
      <c r="O39" s="58" t="str">
        <f t="shared" si="3"/>
        <v/>
      </c>
      <c r="P39" s="99"/>
      <c r="Q39" s="94"/>
      <c r="R39" s="94"/>
      <c r="S39"/>
      <c r="T39"/>
      <c r="U39"/>
    </row>
    <row r="40" spans="1:21" ht="15" customHeight="1">
      <c r="A40" s="57">
        <v>29</v>
      </c>
      <c r="B40" s="56"/>
      <c r="C40" s="2"/>
      <c r="D40" s="3"/>
      <c r="E40" s="2"/>
      <c r="F40" s="55"/>
      <c r="G40" s="2"/>
      <c r="H40" s="2"/>
      <c r="I40" s="2"/>
      <c r="K40"/>
      <c r="M40" s="58" t="str">
        <f t="shared" si="4"/>
        <v/>
      </c>
      <c r="N40" s="58" t="str">
        <f t="shared" si="2"/>
        <v/>
      </c>
      <c r="O40" s="58" t="str">
        <f t="shared" si="3"/>
        <v/>
      </c>
      <c r="P40" s="99"/>
      <c r="Q40" s="94"/>
      <c r="R40" s="94"/>
      <c r="S40"/>
      <c r="T40"/>
      <c r="U40"/>
    </row>
    <row r="41" spans="1:21" ht="15" customHeight="1">
      <c r="A41" s="57">
        <v>30</v>
      </c>
      <c r="B41" s="56"/>
      <c r="C41" s="2"/>
      <c r="D41" s="3"/>
      <c r="E41" s="2"/>
      <c r="F41" s="55"/>
      <c r="G41" s="2"/>
      <c r="H41" s="2"/>
      <c r="I41" s="2"/>
      <c r="K41"/>
      <c r="M41" s="58" t="str">
        <f t="shared" si="4"/>
        <v/>
      </c>
      <c r="N41" s="58" t="str">
        <f t="shared" si="2"/>
        <v/>
      </c>
      <c r="O41" s="58" t="str">
        <f t="shared" si="3"/>
        <v/>
      </c>
      <c r="P41" s="99"/>
      <c r="Q41" s="94"/>
      <c r="R41" s="94"/>
      <c r="S41"/>
      <c r="T41"/>
      <c r="U41"/>
    </row>
    <row r="42" spans="1:21" ht="15" customHeight="1">
      <c r="A42" s="57">
        <v>31</v>
      </c>
      <c r="B42" s="56"/>
      <c r="C42" s="2"/>
      <c r="D42" s="3"/>
      <c r="E42" s="2"/>
      <c r="F42" s="55"/>
      <c r="G42" s="2"/>
      <c r="H42" s="2"/>
      <c r="I42" s="2"/>
      <c r="K42"/>
      <c r="M42" s="58" t="str">
        <f t="shared" si="4"/>
        <v/>
      </c>
      <c r="N42" s="58" t="str">
        <f t="shared" si="2"/>
        <v/>
      </c>
      <c r="O42" s="58" t="str">
        <f t="shared" si="3"/>
        <v/>
      </c>
      <c r="P42" s="99"/>
      <c r="Q42" s="94"/>
      <c r="R42" s="94"/>
      <c r="S42"/>
      <c r="T42"/>
      <c r="U42"/>
    </row>
    <row r="43" spans="1:21" ht="15" customHeight="1">
      <c r="A43" s="57">
        <v>32</v>
      </c>
      <c r="B43" s="56"/>
      <c r="C43" s="2"/>
      <c r="D43" s="3"/>
      <c r="E43" s="2"/>
      <c r="F43" s="55"/>
      <c r="G43" s="2"/>
      <c r="H43" s="2"/>
      <c r="I43" s="2"/>
      <c r="K43"/>
      <c r="M43" s="58" t="str">
        <f t="shared" si="4"/>
        <v/>
      </c>
      <c r="N43" s="58" t="str">
        <f t="shared" si="2"/>
        <v/>
      </c>
      <c r="O43" s="58" t="str">
        <f t="shared" si="3"/>
        <v/>
      </c>
      <c r="P43" s="99"/>
      <c r="Q43" s="94"/>
      <c r="R43" s="94"/>
      <c r="S43"/>
      <c r="T43"/>
      <c r="U43"/>
    </row>
    <row r="44" spans="1:21" ht="15" customHeight="1">
      <c r="A44" s="57">
        <v>33</v>
      </c>
      <c r="B44" s="56"/>
      <c r="C44" s="2"/>
      <c r="D44" s="3"/>
      <c r="E44" s="2"/>
      <c r="F44" s="55"/>
      <c r="G44" s="2"/>
      <c r="H44" s="2"/>
      <c r="I44" s="2"/>
      <c r="K44"/>
      <c r="M44" s="58" t="str">
        <f t="shared" si="4"/>
        <v/>
      </c>
      <c r="N44" s="58" t="str">
        <f t="shared" si="2"/>
        <v/>
      </c>
      <c r="O44" s="58" t="str">
        <f t="shared" si="3"/>
        <v/>
      </c>
      <c r="P44" s="99"/>
      <c r="Q44" s="94"/>
      <c r="R44" s="94"/>
      <c r="S44"/>
      <c r="T44"/>
      <c r="U44"/>
    </row>
    <row r="45" spans="1:21" ht="15" customHeight="1">
      <c r="A45" s="57">
        <v>34</v>
      </c>
      <c r="B45" s="56"/>
      <c r="C45" s="2"/>
      <c r="D45" s="3"/>
      <c r="E45" s="2"/>
      <c r="F45" s="55"/>
      <c r="G45" s="2"/>
      <c r="H45" s="2"/>
      <c r="I45" s="2"/>
      <c r="K45"/>
      <c r="M45" s="58" t="str">
        <f t="shared" si="4"/>
        <v/>
      </c>
      <c r="N45" s="58" t="str">
        <f t="shared" si="2"/>
        <v/>
      </c>
      <c r="O45" s="58" t="str">
        <f t="shared" si="3"/>
        <v/>
      </c>
      <c r="P45" s="99"/>
      <c r="Q45" s="94"/>
      <c r="R45" s="94"/>
      <c r="S45"/>
      <c r="T45"/>
      <c r="U45"/>
    </row>
    <row r="46" spans="1:21" ht="15" customHeight="1">
      <c r="A46" s="57">
        <v>35</v>
      </c>
      <c r="B46" s="56"/>
      <c r="C46" s="2"/>
      <c r="D46" s="3"/>
      <c r="E46" s="2"/>
      <c r="F46" s="55"/>
      <c r="G46" s="2"/>
      <c r="H46" s="2"/>
      <c r="I46" s="2"/>
      <c r="K46"/>
      <c r="M46" s="58" t="str">
        <f t="shared" si="4"/>
        <v/>
      </c>
      <c r="N46" s="58" t="str">
        <f t="shared" si="2"/>
        <v/>
      </c>
      <c r="O46" s="58" t="str">
        <f t="shared" si="3"/>
        <v/>
      </c>
      <c r="P46" s="100"/>
      <c r="Q46" s="95"/>
      <c r="R46" s="95"/>
      <c r="S46"/>
      <c r="T46"/>
      <c r="U46"/>
    </row>
    <row r="47" spans="1:21" ht="18.899999999999999" customHeight="1">
      <c r="G47"/>
      <c r="H47"/>
      <c r="K47"/>
      <c r="S47"/>
      <c r="T47"/>
      <c r="U47"/>
    </row>
    <row r="48" spans="1:21" ht="18.899999999999999" customHeight="1">
      <c r="S48"/>
      <c r="T48"/>
      <c r="U48"/>
    </row>
  </sheetData>
  <sheetProtection sheet="1" sort="0" autoFilter="0"/>
  <mergeCells count="14">
    <mergeCell ref="R12:R46"/>
    <mergeCell ref="P12:P46"/>
    <mergeCell ref="Q12:Q46"/>
    <mergeCell ref="A1:K1"/>
    <mergeCell ref="A7:B7"/>
    <mergeCell ref="A2:K2"/>
    <mergeCell ref="A5:B5"/>
    <mergeCell ref="E5:E7"/>
    <mergeCell ref="A4:B4"/>
    <mergeCell ref="C7:D7"/>
    <mergeCell ref="C6:D6"/>
    <mergeCell ref="C5:D5"/>
    <mergeCell ref="A6:B6"/>
    <mergeCell ref="C4:D4"/>
  </mergeCells>
  <phoneticPr fontId="1"/>
  <conditionalFormatting sqref="B12:B46">
    <cfRule type="expression" dxfId="22" priority="20">
      <formula>$M12&lt;&gt;""</formula>
    </cfRule>
  </conditionalFormatting>
  <conditionalFormatting sqref="C12:C46">
    <cfRule type="expression" dxfId="21" priority="21">
      <formula>$N12&lt;&gt;""</formula>
    </cfRule>
  </conditionalFormatting>
  <conditionalFormatting sqref="C4:D7">
    <cfRule type="containsBlanks" dxfId="20" priority="10">
      <formula>LEN(TRIM(C4))=0</formula>
    </cfRule>
  </conditionalFormatting>
  <conditionalFormatting sqref="F12:F46">
    <cfRule type="expression" dxfId="19" priority="22">
      <formula>AND(F12&lt;&gt;"",OR(NOT(ISNUMBER(F12)),LEN(TEXT(F12,"0"))&lt;&gt;10))</formula>
    </cfRule>
  </conditionalFormatting>
  <conditionalFormatting sqref="G11">
    <cfRule type="expression" dxfId="18" priority="1">
      <formula>$R$12&lt;&gt;""</formula>
    </cfRule>
  </conditionalFormatting>
  <conditionalFormatting sqref="H11">
    <cfRule type="expression" dxfId="17" priority="2">
      <formula>$S$12&lt;&gt;""</formula>
    </cfRule>
  </conditionalFormatting>
  <conditionalFormatting sqref="I11">
    <cfRule type="expression" dxfId="16" priority="3">
      <formula>$T$12&lt;&gt;""</formula>
    </cfRule>
    <cfRule type="expression" dxfId="15" priority="17">
      <formula>$R$12&lt;&gt;""</formula>
    </cfRule>
  </conditionalFormatting>
  <conditionalFormatting sqref="J11">
    <cfRule type="expression" dxfId="14" priority="18">
      <formula>$S$12&lt;&gt;""</formula>
    </cfRule>
  </conditionalFormatting>
  <conditionalFormatting sqref="M12:R12 Q13:R46 M13:O46">
    <cfRule type="expression" dxfId="13" priority="14">
      <formula>M12&lt;&gt;""</formula>
    </cfRule>
  </conditionalFormatting>
  <conditionalFormatting sqref="P12:R12 Q13:R46">
    <cfRule type="containsText" dxfId="12" priority="4" operator="containsText" text="OK">
      <formula>NOT(ISERROR(SEARCH("OK",P12)))</formula>
    </cfRule>
    <cfRule type="containsText" dxfId="11" priority="5" operator="containsText" text="エラー">
      <formula>NOT(ISERROR(SEARCH("エラー",P12)))</formula>
    </cfRule>
  </conditionalFormatting>
  <dataValidations count="3">
    <dataValidation type="list" allowBlank="1" showInputMessage="1" showErrorMessage="1" sqref="E12:E46" xr:uid="{00000000-0002-0000-0100-000000000000}">
      <formula1>"1,2,3,4"</formula1>
    </dataValidation>
    <dataValidation type="textLength" operator="equal" allowBlank="1" showInputMessage="1" showErrorMessage="1" sqref="F12:F46" xr:uid="{00000000-0002-0000-0100-000001000000}">
      <formula1>10</formula1>
    </dataValidation>
    <dataValidation type="list" allowBlank="1" showInputMessage="1" showErrorMessage="1" sqref="C4:D4" xr:uid="{00000000-0002-0000-0100-000004000000}">
      <formula1>_xlfn.DROP(INDEX(参加校,,2),1)</formula1>
    </dataValidation>
  </dataValidations>
  <printOptions horizontalCentered="1"/>
  <pageMargins left="0.47244094488188981" right="0.23622047244094491" top="0.47244094488188981" bottom="0.74803149606299213" header="0.31496062992125978" footer="0.31496062992125978"/>
  <pageSetup paperSize="9" orientation="portrait" blackAndWhite="1" horizontalDpi="4294967293" verticalDpi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Z47"/>
  <sheetViews>
    <sheetView tabSelected="1" zoomScaleNormal="100" workbookViewId="0">
      <selection activeCell="A10" sqref="A10"/>
    </sheetView>
  </sheetViews>
  <sheetFormatPr defaultColWidth="10.6328125" defaultRowHeight="18.899999999999999" customHeight="1"/>
  <cols>
    <col min="1" max="1" width="4" style="1" customWidth="1"/>
    <col min="2" max="2" width="16" style="1" customWidth="1"/>
    <col min="3" max="3" width="13.08984375" style="1" customWidth="1"/>
    <col min="4" max="4" width="11.36328125" style="1" customWidth="1"/>
    <col min="5" max="5" width="5.453125" style="1" customWidth="1"/>
    <col min="6" max="6" width="11.08984375" style="1" customWidth="1"/>
    <col min="7" max="12" width="5.36328125" style="1" customWidth="1"/>
    <col min="13" max="14" width="11.453125" style="1" customWidth="1"/>
    <col min="15" max="20" width="9.1796875" style="1" customWidth="1"/>
    <col min="21" max="21" width="6" style="1" bestFit="1" customWidth="1"/>
    <col min="22" max="23" width="10.6328125" style="1" customWidth="1"/>
    <col min="24" max="16384" width="10.6328125" style="1"/>
  </cols>
  <sheetData>
    <row r="1" spans="1:26" s="29" customFormat="1" ht="18.899999999999999" customHeight="1">
      <c r="A1" s="89" t="str">
        <f>大会名</f>
        <v>第64回 苫小牧市長杯高校新人バドミントン大会</v>
      </c>
      <c r="B1" s="90"/>
      <c r="C1" s="90"/>
      <c r="D1" s="90"/>
      <c r="E1" s="90"/>
      <c r="F1" s="90"/>
      <c r="G1" s="90"/>
      <c r="H1" s="90"/>
      <c r="I1" s="90"/>
      <c r="J1" s="90"/>
      <c r="K1" s="90"/>
    </row>
    <row r="2" spans="1:26" s="29" customFormat="1" ht="18.899999999999999" customHeight="1">
      <c r="A2" s="92" t="s">
        <v>28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4" spans="1:26" ht="16.5" customHeight="1">
      <c r="A4" s="91" t="s">
        <v>3</v>
      </c>
      <c r="B4" s="70"/>
      <c r="C4" s="96"/>
      <c r="D4" s="97"/>
      <c r="E4" s="58" t="s">
        <v>23</v>
      </c>
      <c r="F4"/>
      <c r="G4"/>
      <c r="H4"/>
      <c r="I4"/>
      <c r="J4"/>
      <c r="K4"/>
    </row>
    <row r="5" spans="1:26" ht="16.5" customHeight="1">
      <c r="A5" s="91" t="s">
        <v>6</v>
      </c>
      <c r="B5" s="70"/>
      <c r="C5" s="101"/>
      <c r="D5" s="102"/>
      <c r="E5" s="93" t="str">
        <f>IFERROR(INDEX(参加校,MATCH(C4,INDEX(参加校,,2),0),1),"")</f>
        <v/>
      </c>
      <c r="F5"/>
      <c r="G5"/>
      <c r="H5"/>
      <c r="I5"/>
      <c r="J5"/>
      <c r="K5"/>
    </row>
    <row r="6" spans="1:26" ht="16.5" customHeight="1">
      <c r="A6" s="91" t="s">
        <v>8</v>
      </c>
      <c r="B6" s="70"/>
      <c r="C6" s="101"/>
      <c r="D6" s="102"/>
      <c r="E6" s="94"/>
      <c r="F6"/>
      <c r="G6"/>
      <c r="H6"/>
      <c r="I6"/>
      <c r="J6"/>
      <c r="K6"/>
    </row>
    <row r="7" spans="1:26" ht="16.5" customHeight="1">
      <c r="A7" s="91" t="s">
        <v>10</v>
      </c>
      <c r="B7" s="70"/>
      <c r="C7" s="101"/>
      <c r="D7" s="102"/>
      <c r="E7" s="95"/>
      <c r="F7"/>
      <c r="G7"/>
      <c r="H7"/>
      <c r="I7"/>
      <c r="J7"/>
      <c r="K7"/>
    </row>
    <row r="8" spans="1:26" ht="16.5" customHeight="1">
      <c r="E8"/>
      <c r="F8"/>
      <c r="G8"/>
      <c r="H8"/>
      <c r="I8"/>
      <c r="J8"/>
      <c r="K8"/>
    </row>
    <row r="9" spans="1:26" ht="16.5" customHeight="1">
      <c r="E9"/>
      <c r="F9"/>
      <c r="G9"/>
      <c r="H9"/>
      <c r="I9"/>
      <c r="J9"/>
      <c r="K9"/>
    </row>
    <row r="10" spans="1:26" ht="18.899999999999999" customHeight="1">
      <c r="A10" s="59" t="s">
        <v>118</v>
      </c>
    </row>
    <row r="11" spans="1:26" ht="45" customHeight="1">
      <c r="A11" s="57" t="s">
        <v>21</v>
      </c>
      <c r="B11" s="60" t="s">
        <v>117</v>
      </c>
      <c r="C11" s="60" t="s">
        <v>24</v>
      </c>
      <c r="D11" s="57" t="s">
        <v>25</v>
      </c>
      <c r="E11" s="57" t="s">
        <v>26</v>
      </c>
      <c r="F11" s="60" t="s">
        <v>27</v>
      </c>
      <c r="G11" s="60" t="s">
        <v>113</v>
      </c>
      <c r="H11" s="60" t="s">
        <v>114</v>
      </c>
      <c r="I11" s="60" t="s">
        <v>115</v>
      </c>
      <c r="J11"/>
      <c r="K11"/>
      <c r="M11" s="61" t="str">
        <f>"エラー
("&amp;B11&amp;"）"</f>
        <v>エラー
(選手氏名
（姓名 全角スペース1文字））</v>
      </c>
      <c r="N11" s="61" t="str">
        <f>"エラー
("&amp;C11&amp;"）"</f>
        <v>エラー
(ﾌﾘｶﾞﾅ）</v>
      </c>
      <c r="O11" s="61" t="str">
        <f>"エラー
("&amp;D11&amp;"）"</f>
        <v>エラー
(生年月日）</v>
      </c>
      <c r="P11" s="61" t="str">
        <f>"エラー
("&amp;G11&amp;"）"</f>
        <v>エラー
(1部複ランク）</v>
      </c>
      <c r="Q11" s="61" t="str">
        <f t="shared" ref="Q11:R11" si="0">"エラー
("&amp;H11&amp;"）"</f>
        <v>エラー
(1部単ランク）</v>
      </c>
      <c r="R11" s="61" t="str">
        <f t="shared" si="0"/>
        <v>エラー
(2部単ランク）</v>
      </c>
      <c r="S11"/>
      <c r="T11"/>
      <c r="U11"/>
      <c r="W11"/>
      <c r="X11"/>
      <c r="Y11"/>
      <c r="Z11"/>
    </row>
    <row r="12" spans="1:26" ht="15" customHeight="1">
      <c r="A12" s="57">
        <v>1</v>
      </c>
      <c r="B12" s="56"/>
      <c r="C12" s="2"/>
      <c r="D12" s="3"/>
      <c r="E12" s="2"/>
      <c r="F12" s="55"/>
      <c r="G12" s="2"/>
      <c r="H12" s="2"/>
      <c r="I12" s="2"/>
      <c r="J12"/>
      <c r="K12"/>
      <c r="M12" s="58" t="str">
        <f>_xlfn.LET(
_xlpm.対象,B12,
_xlpm.全角SP,"　",
_xlpm.半角SP," ",
_xlpm.他校生徒,ISNUMBER(SEARCH("他校生徒",_xlpm.対象)),
_xlpm.全角SP数,LEN(_xlpm.対象)-LEN(SUBSTITUTE(_xlpm.対象,_xlpm.全角SP,"")),
_xlpm.半角SP数,LEN(_xlpm.対象)-LEN(SUBSTITUTE(_xlpm.対象,_xlpm.半角SP,"")),
_xlpm.先頭SP,LEFT(_xlpm.対象,1)=_xlpm.全角SP,
_xlpm.末尾SP,RIGHT(_xlpm.対象,1)=_xlpm.全角SP,
IF(OR(_xlpm.対象="",_xlpm.他校生徒),"",
IF(OR(_xlpm.全角SP数&lt;&gt;1,_xlpm.半角SP数&gt;0,_xlpm.先頭SP,_xlpm.末尾SP),"姓名全角スペース1文字エラー","")))</f>
        <v/>
      </c>
      <c r="N12" s="58" t="str">
        <f t="shared" ref="N12:N46" si="1">IF(C12="","",
IF(ASC(C12)&lt;&gt;C12,"半角エラー",
IF(LEN(C12)-LEN(SUBSTITUTE(C12," ",""))&lt;&gt;1,"スペースエラー","")))</f>
        <v/>
      </c>
      <c r="O12" s="58" t="str">
        <f t="shared" ref="O12:O46" si="2">_xlfn.LET(
  _xlpm.大会日,開始日,
  _xlpm.年度,IF(MONTH(_xlpm.大会日)&gt;=4,YEAR(_xlpm.大会日),YEAR(_xlpm.大会日)-1),
  _xlpm.対象,D12,
  _xlpm.学年入力,E12,
  _xlpm.生年月日下限,DATE(_xlpm.年度-18,4,2),
  _xlpm.生年月日上限,DATE(_xlpm.年度-15,4,1),
  _xlpm.何もない,ISBLANK(_xlpm.対象),
  _xlpm.日付である,ISNUMBER(_xlpm.対象),
  _xlpm.範囲内,AND(_xlpm.対象&gt;=_xlpm.生年月日下限,_xlpm.対象&lt;=_xlpm.生年月日上限),
  _xlpm.誕生年,YEAR(_xlpm.対象),
  _xlpm.誕生月日,DATE(2000,MONTH(_xlpm.対象),DAY(_xlpm.対象)),
  _xlpm.四月二日,DATE(2000,4,2),
  _xlpm.早生まれ,_xlpm.誕生月日&lt;_xlpm.四月二日,
  _xlpm.入学年度,_xlpm.誕生年+15+IF(_xlpm.早生まれ,0,1),
  _xlpm.計算学年,_xlpm.年度-_xlpm.入学年度+1,
  _xlpm.学年一致,OR(ISBLANK(_xlpm.学年入力),_xlpm.学年入力=_xlpm.計算学年),
  IF(_xlpm.何もない,"",
    IF(NOT(_xlpm.日付である),"生年月日エラー？",
      IF(NOT(_xlpm.範囲内),"生年月日エラー？",
        IF(NOT(_xlpm.学年一致),"学年エラー？","")))))</f>
        <v/>
      </c>
      <c r="P12" s="98" t="str" cm="1">
        <f t="array" ref="P12">_xlfn.LET(
_xlpm.Max,20,
_xlpm.対象範囲,G12:G46,
_xlpm.数字,_xlfn._xlws.FILTER(_xlpm.対象範囲,ISNUMBER(_xlpm.対象範囲),""),
_xlpm.数字個数,IF(ISERROR(ROWS(_xlpm.数字)),0,ROWS(_xlpm.数字)),
_xlpm.最大値,IF(_xlpm.数字個数=0,0,MAX(_xlpm.数字)),
_xlpm.最小値,IF(_xlpm.数字個数=0,0,MIN(_xlpm.数字)),
_xlpm.何もない,COUNTA(_xlpm.対象範囲)=0,
_xlpm.各数字2つずつ,AND(_xlpm.数字個数=_xlpm.最大値*2,_xlpm.最小値=1,SUMPRODUCT((COUNTIF(_xlpm.対象範囲,_xlfn.SEQUENCE(_xlpm.最大値))=2)*1)=_xlpm.最大値),
_xlpm.連番OK,OR(_xlpm.数字個数=0,_xlpm.各数字2つずつ),
_xlpm.選手数OK,_xlpm.最大値&lt;=_xlpm.Max,
IF(_xlpm.何もない,"",IF(NOT(_xlpm.選手数OK),"選手数エラー",IF(_xlpm.連番OK,"","重複・番号抜けエラー"))))</f>
        <v/>
      </c>
      <c r="Q12" s="98" t="str" cm="1">
        <f t="array" ref="Q12">_xlfn.LET(
_xlpm.Max,20,
_xlpm.対象範囲,H12:H46,
_xlpm.数字,_xlfn._xlws.FILTER(_xlpm.対象範囲,ISNUMBER(_xlpm.対象範囲),""),
_xlpm.数字個数,IF(ISERROR(ROWS(_xlpm.数字)),0,ROWS(_xlpm.数字)),
_xlpm.最大値,IF(_xlpm.数字個数=0,0,MAX(_xlpm.数字)),
_xlpm.最小値,IF(_xlpm.数字個数=0,0,MIN(_xlpm.数字)),
_xlpm.何もない,COUNTA(_xlpm.対象範囲)=0,
_xlpm.重複あり,SUMPRODUCT((COUNTIF(_xlpm.対象範囲,_xlpm.対象範囲)&gt;1)*ISNUMBER(_xlpm.対象範囲))&gt;0,
_xlpm.連番OK,OR(_xlpm.数字個数=0,AND(_xlpm.数字個数=_xlpm.最大値,_xlpm.最小値=1,NOT(_xlpm.重複あり),_xlpm.最大値&lt;=_xlpm.Max)),
_xlpm.選手数OK,_xlpm.最大値&lt;=_xlpm.Max,
IF(_xlpm.何もない,"",IF(NOT(_xlpm.選手数OK),"選手数エラー",IF(_xlpm.連番OK,"","重複・番号抜けエラー"))))</f>
        <v/>
      </c>
      <c r="R12" s="98" t="str" cm="1">
        <f t="array" ref="R12">_xlfn.LET(
_xlpm.Max,20,
_xlpm.対象範囲,I12:I46,
_xlpm.数字,_xlfn._xlws.FILTER(_xlpm.対象範囲,ISNUMBER(_xlpm.対象範囲),""),
_xlpm.数字個数,IF(ISERROR(ROWS(_xlpm.数字)),0,ROWS(_xlpm.数字)),
_xlpm.最大値,IF(_xlpm.数字個数=0,0,MAX(_xlpm.数字)),
_xlpm.最小値,IF(_xlpm.数字個数=0,0,MIN(_xlpm.数字)),
_xlpm.何もない,COUNTA(_xlpm.対象範囲)=0,
_xlpm.重複あり,SUMPRODUCT((COUNTIF(_xlpm.対象範囲,_xlpm.対象範囲)&gt;1)*ISNUMBER(_xlpm.対象範囲))&gt;0,
_xlpm.連番OK,OR(_xlpm.数字個数=0,AND(_xlpm.数字個数=_xlpm.最大値,_xlpm.最小値=1,NOT(_xlpm.重複あり),_xlpm.最大値&lt;=_xlpm.Max)),
_xlpm.選手数OK,_xlpm.最大値&lt;=_xlpm.Max,
IF(_xlpm.何もない,"",IF(NOT(_xlpm.選手数OK),"選手数エラー",IF(_xlpm.連番OK,"","重複・番号抜けエラー"))))</f>
        <v/>
      </c>
      <c r="S12"/>
      <c r="T12"/>
      <c r="U12"/>
      <c r="W12"/>
      <c r="X12"/>
      <c r="Y12"/>
      <c r="Z12"/>
    </row>
    <row r="13" spans="1:26" ht="15" customHeight="1">
      <c r="A13" s="57">
        <v>2</v>
      </c>
      <c r="B13" s="56"/>
      <c r="C13" s="2"/>
      <c r="D13" s="3"/>
      <c r="E13" s="2"/>
      <c r="F13" s="55"/>
      <c r="G13" s="2"/>
      <c r="H13" s="2"/>
      <c r="I13" s="2"/>
      <c r="J13"/>
      <c r="K13"/>
      <c r="M13" s="58" t="str">
        <f t="shared" ref="M13:M46" si="3">_xlfn.LET(
_xlpm.対象,B13,
_xlpm.全角SP,"　",
_xlpm.半角SP," ",
_xlpm.他校生徒,ISNUMBER(SEARCH("他校生徒",_xlpm.対象)),
_xlpm.全角SP数,LEN(_xlpm.対象)-LEN(SUBSTITUTE(_xlpm.対象,_xlpm.全角SP,"")),
_xlpm.半角SP数,LEN(_xlpm.対象)-LEN(SUBSTITUTE(_xlpm.対象,_xlpm.半角SP,"")),
_xlpm.先頭SP,LEFT(_xlpm.対象,1)=_xlpm.全角SP,
_xlpm.末尾SP,RIGHT(_xlpm.対象,1)=_xlpm.全角SP,
IF(OR(_xlpm.対象="",_xlpm.他校生徒),"",
IF(OR(_xlpm.全角SP数&lt;&gt;1,_xlpm.半角SP数&gt;0,_xlpm.先頭SP,_xlpm.末尾SP),"姓名全角スペース1文字エラー","")))</f>
        <v/>
      </c>
      <c r="N13" s="58" t="str">
        <f t="shared" si="1"/>
        <v/>
      </c>
      <c r="O13" s="58" t="str">
        <f t="shared" si="2"/>
        <v/>
      </c>
      <c r="P13" s="99"/>
      <c r="Q13" s="94"/>
      <c r="R13" s="94"/>
      <c r="S13"/>
      <c r="T13"/>
      <c r="U13"/>
      <c r="W13"/>
      <c r="X13"/>
      <c r="Y13"/>
      <c r="Z13"/>
    </row>
    <row r="14" spans="1:26" ht="15" customHeight="1">
      <c r="A14" s="57">
        <v>3</v>
      </c>
      <c r="B14" s="56"/>
      <c r="C14" s="2"/>
      <c r="D14" s="3"/>
      <c r="E14" s="2"/>
      <c r="F14" s="55"/>
      <c r="G14" s="2"/>
      <c r="H14" s="2"/>
      <c r="I14" s="2"/>
      <c r="J14"/>
      <c r="K14"/>
      <c r="M14" s="58" t="str">
        <f t="shared" si="3"/>
        <v/>
      </c>
      <c r="N14" s="58" t="str">
        <f t="shared" si="1"/>
        <v/>
      </c>
      <c r="O14" s="58" t="str">
        <f t="shared" si="2"/>
        <v/>
      </c>
      <c r="P14" s="99"/>
      <c r="Q14" s="94"/>
      <c r="R14" s="94"/>
      <c r="S14"/>
      <c r="T14"/>
      <c r="U14"/>
      <c r="W14"/>
      <c r="X14"/>
      <c r="Y14"/>
      <c r="Z14"/>
    </row>
    <row r="15" spans="1:26" ht="15" customHeight="1">
      <c r="A15" s="57">
        <v>4</v>
      </c>
      <c r="B15" s="56"/>
      <c r="C15" s="2"/>
      <c r="D15" s="3"/>
      <c r="E15" s="2"/>
      <c r="F15" s="55"/>
      <c r="G15" s="2"/>
      <c r="H15" s="2"/>
      <c r="I15" s="2"/>
      <c r="J15"/>
      <c r="K15"/>
      <c r="M15" s="58" t="str">
        <f t="shared" si="3"/>
        <v/>
      </c>
      <c r="N15" s="58" t="str">
        <f t="shared" si="1"/>
        <v/>
      </c>
      <c r="O15" s="58" t="str">
        <f t="shared" si="2"/>
        <v/>
      </c>
      <c r="P15" s="99"/>
      <c r="Q15" s="94"/>
      <c r="R15" s="94"/>
      <c r="S15"/>
      <c r="T15"/>
      <c r="U15"/>
      <c r="W15"/>
      <c r="X15"/>
      <c r="Y15"/>
      <c r="Z15"/>
    </row>
    <row r="16" spans="1:26" ht="15" customHeight="1">
      <c r="A16" s="57">
        <v>5</v>
      </c>
      <c r="B16" s="56"/>
      <c r="C16" s="2"/>
      <c r="D16" s="3"/>
      <c r="E16" s="2"/>
      <c r="F16" s="55"/>
      <c r="G16" s="2"/>
      <c r="H16" s="2"/>
      <c r="I16" s="2"/>
      <c r="J16"/>
      <c r="K16"/>
      <c r="M16" s="58" t="str">
        <f t="shared" si="3"/>
        <v/>
      </c>
      <c r="N16" s="58" t="str">
        <f t="shared" si="1"/>
        <v/>
      </c>
      <c r="O16" s="58" t="str">
        <f t="shared" si="2"/>
        <v/>
      </c>
      <c r="P16" s="99"/>
      <c r="Q16" s="94"/>
      <c r="R16" s="94"/>
      <c r="S16"/>
      <c r="T16"/>
      <c r="U16"/>
      <c r="W16"/>
      <c r="X16"/>
      <c r="Y16"/>
      <c r="Z16"/>
    </row>
    <row r="17" spans="1:26" ht="15" customHeight="1">
      <c r="A17" s="57">
        <v>6</v>
      </c>
      <c r="B17" s="56"/>
      <c r="C17" s="2"/>
      <c r="D17" s="3"/>
      <c r="E17" s="2"/>
      <c r="F17" s="55"/>
      <c r="G17" s="2"/>
      <c r="H17" s="2"/>
      <c r="I17" s="2"/>
      <c r="J17"/>
      <c r="K17"/>
      <c r="M17" s="58" t="str">
        <f t="shared" si="3"/>
        <v/>
      </c>
      <c r="N17" s="58" t="str">
        <f t="shared" si="1"/>
        <v/>
      </c>
      <c r="O17" s="58" t="str">
        <f t="shared" si="2"/>
        <v/>
      </c>
      <c r="P17" s="99"/>
      <c r="Q17" s="94"/>
      <c r="R17" s="94"/>
      <c r="S17"/>
      <c r="T17"/>
      <c r="U17"/>
      <c r="W17"/>
      <c r="X17"/>
      <c r="Y17"/>
      <c r="Z17"/>
    </row>
    <row r="18" spans="1:26" ht="15" customHeight="1">
      <c r="A18" s="57">
        <v>7</v>
      </c>
      <c r="B18" s="56"/>
      <c r="C18" s="2"/>
      <c r="D18" s="3"/>
      <c r="E18" s="2"/>
      <c r="F18" s="55"/>
      <c r="G18" s="2"/>
      <c r="H18" s="2"/>
      <c r="I18" s="2"/>
      <c r="J18"/>
      <c r="K18"/>
      <c r="M18" s="58" t="str">
        <f t="shared" si="3"/>
        <v/>
      </c>
      <c r="N18" s="58" t="str">
        <f t="shared" si="1"/>
        <v/>
      </c>
      <c r="O18" s="58" t="str">
        <f t="shared" si="2"/>
        <v/>
      </c>
      <c r="P18" s="99"/>
      <c r="Q18" s="94"/>
      <c r="R18" s="94"/>
      <c r="S18"/>
      <c r="T18"/>
      <c r="U18"/>
      <c r="W18"/>
      <c r="X18"/>
      <c r="Y18"/>
      <c r="Z18"/>
    </row>
    <row r="19" spans="1:26" ht="15" customHeight="1">
      <c r="A19" s="57">
        <v>8</v>
      </c>
      <c r="B19" s="56"/>
      <c r="C19" s="2"/>
      <c r="D19" s="3"/>
      <c r="E19" s="2"/>
      <c r="F19" s="55"/>
      <c r="G19" s="2"/>
      <c r="H19" s="2"/>
      <c r="I19" s="2"/>
      <c r="J19"/>
      <c r="K19"/>
      <c r="M19" s="58" t="str">
        <f t="shared" si="3"/>
        <v/>
      </c>
      <c r="N19" s="58" t="str">
        <f t="shared" si="1"/>
        <v/>
      </c>
      <c r="O19" s="58" t="str">
        <f t="shared" si="2"/>
        <v/>
      </c>
      <c r="P19" s="99"/>
      <c r="Q19" s="94"/>
      <c r="R19" s="94"/>
      <c r="S19"/>
      <c r="T19"/>
      <c r="U19"/>
      <c r="W19"/>
      <c r="X19"/>
      <c r="Y19"/>
      <c r="Z19"/>
    </row>
    <row r="20" spans="1:26" ht="15" customHeight="1">
      <c r="A20" s="57">
        <v>9</v>
      </c>
      <c r="B20" s="56"/>
      <c r="C20" s="2"/>
      <c r="D20" s="3"/>
      <c r="E20" s="2"/>
      <c r="F20" s="55"/>
      <c r="G20" s="2"/>
      <c r="H20" s="2"/>
      <c r="I20" s="2"/>
      <c r="J20"/>
      <c r="K20"/>
      <c r="M20" s="58" t="str">
        <f t="shared" si="3"/>
        <v/>
      </c>
      <c r="N20" s="58" t="str">
        <f t="shared" si="1"/>
        <v/>
      </c>
      <c r="O20" s="58" t="str">
        <f t="shared" si="2"/>
        <v/>
      </c>
      <c r="P20" s="99"/>
      <c r="Q20" s="94"/>
      <c r="R20" s="94"/>
      <c r="S20"/>
      <c r="T20"/>
      <c r="U20"/>
      <c r="W20"/>
      <c r="X20"/>
      <c r="Y20"/>
      <c r="Z20"/>
    </row>
    <row r="21" spans="1:26" ht="15" customHeight="1">
      <c r="A21" s="57">
        <v>10</v>
      </c>
      <c r="B21" s="56"/>
      <c r="C21" s="2"/>
      <c r="D21" s="3"/>
      <c r="E21" s="2"/>
      <c r="F21" s="55"/>
      <c r="G21" s="2"/>
      <c r="H21" s="2"/>
      <c r="I21" s="2"/>
      <c r="J21"/>
      <c r="K21"/>
      <c r="M21" s="58" t="str">
        <f t="shared" si="3"/>
        <v/>
      </c>
      <c r="N21" s="58" t="str">
        <f t="shared" si="1"/>
        <v/>
      </c>
      <c r="O21" s="58" t="str">
        <f t="shared" si="2"/>
        <v/>
      </c>
      <c r="P21" s="99"/>
      <c r="Q21" s="94"/>
      <c r="R21" s="94"/>
      <c r="S21"/>
      <c r="T21"/>
      <c r="U21"/>
      <c r="W21"/>
      <c r="X21"/>
      <c r="Y21"/>
      <c r="Z21"/>
    </row>
    <row r="22" spans="1:26" ht="15" customHeight="1">
      <c r="A22" s="57">
        <v>11</v>
      </c>
      <c r="B22" s="56"/>
      <c r="C22" s="2"/>
      <c r="D22" s="3"/>
      <c r="E22" s="2"/>
      <c r="F22" s="55"/>
      <c r="G22" s="2"/>
      <c r="H22" s="2"/>
      <c r="I22" s="2"/>
      <c r="J22"/>
      <c r="K22"/>
      <c r="M22" s="58" t="str">
        <f t="shared" si="3"/>
        <v/>
      </c>
      <c r="N22" s="58" t="str">
        <f t="shared" si="1"/>
        <v/>
      </c>
      <c r="O22" s="58" t="str">
        <f t="shared" si="2"/>
        <v/>
      </c>
      <c r="P22" s="99"/>
      <c r="Q22" s="94"/>
      <c r="R22" s="94"/>
      <c r="S22"/>
      <c r="T22"/>
      <c r="U22"/>
      <c r="W22"/>
      <c r="X22"/>
      <c r="Y22"/>
      <c r="Z22"/>
    </row>
    <row r="23" spans="1:26" ht="15" customHeight="1">
      <c r="A23" s="57">
        <v>12</v>
      </c>
      <c r="B23" s="56"/>
      <c r="C23" s="2"/>
      <c r="D23" s="3"/>
      <c r="E23" s="2"/>
      <c r="F23" s="55"/>
      <c r="G23" s="2"/>
      <c r="H23" s="2"/>
      <c r="I23" s="2"/>
      <c r="J23"/>
      <c r="K23"/>
      <c r="M23" s="58" t="str">
        <f t="shared" si="3"/>
        <v/>
      </c>
      <c r="N23" s="58" t="str">
        <f t="shared" si="1"/>
        <v/>
      </c>
      <c r="O23" s="58" t="str">
        <f t="shared" si="2"/>
        <v/>
      </c>
      <c r="P23" s="99"/>
      <c r="Q23" s="94"/>
      <c r="R23" s="94"/>
      <c r="S23"/>
      <c r="T23"/>
      <c r="U23"/>
      <c r="W23"/>
      <c r="X23"/>
      <c r="Y23"/>
      <c r="Z23"/>
    </row>
    <row r="24" spans="1:26" ht="15" customHeight="1">
      <c r="A24" s="57">
        <v>13</v>
      </c>
      <c r="B24" s="56"/>
      <c r="C24" s="2"/>
      <c r="D24" s="3"/>
      <c r="E24" s="2"/>
      <c r="F24" s="55"/>
      <c r="G24" s="2"/>
      <c r="H24" s="2"/>
      <c r="I24" s="2"/>
      <c r="J24"/>
      <c r="K24"/>
      <c r="M24" s="58" t="str">
        <f t="shared" si="3"/>
        <v/>
      </c>
      <c r="N24" s="58" t="str">
        <f t="shared" si="1"/>
        <v/>
      </c>
      <c r="O24" s="58" t="str">
        <f t="shared" si="2"/>
        <v/>
      </c>
      <c r="P24" s="99"/>
      <c r="Q24" s="94"/>
      <c r="R24" s="94"/>
      <c r="S24"/>
      <c r="T24"/>
      <c r="U24"/>
      <c r="W24"/>
      <c r="X24"/>
      <c r="Y24"/>
      <c r="Z24"/>
    </row>
    <row r="25" spans="1:26" ht="15" customHeight="1">
      <c r="A25" s="57">
        <v>14</v>
      </c>
      <c r="B25" s="56"/>
      <c r="C25" s="2"/>
      <c r="D25" s="3"/>
      <c r="E25" s="2"/>
      <c r="F25" s="55"/>
      <c r="G25" s="2"/>
      <c r="H25" s="2"/>
      <c r="I25" s="2"/>
      <c r="J25"/>
      <c r="K25"/>
      <c r="M25" s="58" t="str">
        <f t="shared" si="3"/>
        <v/>
      </c>
      <c r="N25" s="58" t="str">
        <f t="shared" si="1"/>
        <v/>
      </c>
      <c r="O25" s="58" t="str">
        <f t="shared" si="2"/>
        <v/>
      </c>
      <c r="P25" s="99"/>
      <c r="Q25" s="94"/>
      <c r="R25" s="94"/>
      <c r="S25"/>
      <c r="T25"/>
      <c r="U25"/>
      <c r="W25"/>
      <c r="X25"/>
      <c r="Y25"/>
      <c r="Z25"/>
    </row>
    <row r="26" spans="1:26" ht="15" customHeight="1">
      <c r="A26" s="57">
        <v>15</v>
      </c>
      <c r="B26" s="56"/>
      <c r="C26" s="2"/>
      <c r="D26" s="3"/>
      <c r="E26" s="2"/>
      <c r="F26" s="55"/>
      <c r="G26" s="2"/>
      <c r="H26" s="2"/>
      <c r="I26" s="2"/>
      <c r="J26"/>
      <c r="K26"/>
      <c r="M26" s="58" t="str">
        <f t="shared" si="3"/>
        <v/>
      </c>
      <c r="N26" s="58" t="str">
        <f t="shared" si="1"/>
        <v/>
      </c>
      <c r="O26" s="58" t="str">
        <f t="shared" si="2"/>
        <v/>
      </c>
      <c r="P26" s="99"/>
      <c r="Q26" s="94"/>
      <c r="R26" s="94"/>
      <c r="S26"/>
      <c r="T26"/>
      <c r="U26"/>
      <c r="W26"/>
      <c r="X26"/>
      <c r="Y26"/>
      <c r="Z26"/>
    </row>
    <row r="27" spans="1:26" ht="15" customHeight="1">
      <c r="A27" s="57">
        <v>16</v>
      </c>
      <c r="B27" s="56"/>
      <c r="C27" s="2"/>
      <c r="D27" s="3"/>
      <c r="E27" s="2"/>
      <c r="F27" s="55"/>
      <c r="G27" s="2"/>
      <c r="H27" s="2"/>
      <c r="I27" s="2"/>
      <c r="J27"/>
      <c r="K27"/>
      <c r="M27" s="58" t="str">
        <f t="shared" si="3"/>
        <v/>
      </c>
      <c r="N27" s="58" t="str">
        <f t="shared" si="1"/>
        <v/>
      </c>
      <c r="O27" s="58" t="str">
        <f t="shared" si="2"/>
        <v/>
      </c>
      <c r="P27" s="99"/>
      <c r="Q27" s="94"/>
      <c r="R27" s="94"/>
      <c r="S27"/>
      <c r="T27"/>
      <c r="U27"/>
      <c r="W27"/>
      <c r="X27"/>
      <c r="Y27"/>
      <c r="Z27"/>
    </row>
    <row r="28" spans="1:26" ht="15" customHeight="1">
      <c r="A28" s="57">
        <v>17</v>
      </c>
      <c r="B28" s="56"/>
      <c r="C28" s="2"/>
      <c r="D28" s="3"/>
      <c r="E28" s="2"/>
      <c r="F28" s="55"/>
      <c r="G28" s="2"/>
      <c r="H28" s="2"/>
      <c r="I28" s="2"/>
      <c r="J28"/>
      <c r="K28"/>
      <c r="M28" s="58" t="str">
        <f t="shared" si="3"/>
        <v/>
      </c>
      <c r="N28" s="58" t="str">
        <f t="shared" si="1"/>
        <v/>
      </c>
      <c r="O28" s="58" t="str">
        <f t="shared" si="2"/>
        <v/>
      </c>
      <c r="P28" s="99"/>
      <c r="Q28" s="94"/>
      <c r="R28" s="94"/>
      <c r="S28"/>
      <c r="T28"/>
      <c r="U28"/>
      <c r="W28"/>
      <c r="X28"/>
      <c r="Y28"/>
      <c r="Z28"/>
    </row>
    <row r="29" spans="1:26" ht="15" customHeight="1">
      <c r="A29" s="57">
        <v>18</v>
      </c>
      <c r="B29" s="56"/>
      <c r="C29" s="2"/>
      <c r="D29" s="3"/>
      <c r="E29" s="2"/>
      <c r="F29" s="55"/>
      <c r="G29" s="2"/>
      <c r="H29" s="2"/>
      <c r="I29" s="2"/>
      <c r="J29"/>
      <c r="K29"/>
      <c r="M29" s="58" t="str">
        <f t="shared" si="3"/>
        <v/>
      </c>
      <c r="N29" s="58" t="str">
        <f t="shared" si="1"/>
        <v/>
      </c>
      <c r="O29" s="58" t="str">
        <f t="shared" si="2"/>
        <v/>
      </c>
      <c r="P29" s="99"/>
      <c r="Q29" s="94"/>
      <c r="R29" s="94"/>
      <c r="S29"/>
      <c r="T29"/>
      <c r="U29"/>
      <c r="W29"/>
      <c r="X29"/>
      <c r="Y29"/>
      <c r="Z29"/>
    </row>
    <row r="30" spans="1:26" ht="15" customHeight="1">
      <c r="A30" s="57">
        <v>19</v>
      </c>
      <c r="B30" s="56"/>
      <c r="C30" s="2"/>
      <c r="D30" s="3"/>
      <c r="E30" s="2"/>
      <c r="F30" s="55"/>
      <c r="G30" s="2"/>
      <c r="H30" s="2"/>
      <c r="I30" s="2"/>
      <c r="J30"/>
      <c r="K30"/>
      <c r="M30" s="58" t="str">
        <f t="shared" si="3"/>
        <v/>
      </c>
      <c r="N30" s="58" t="str">
        <f t="shared" si="1"/>
        <v/>
      </c>
      <c r="O30" s="58" t="str">
        <f t="shared" si="2"/>
        <v/>
      </c>
      <c r="P30" s="99"/>
      <c r="Q30" s="94"/>
      <c r="R30" s="94"/>
      <c r="S30"/>
      <c r="T30"/>
      <c r="U30"/>
      <c r="W30"/>
      <c r="X30"/>
      <c r="Y30"/>
      <c r="Z30"/>
    </row>
    <row r="31" spans="1:26" ht="15" customHeight="1">
      <c r="A31" s="57">
        <v>20</v>
      </c>
      <c r="B31" s="56"/>
      <c r="C31" s="2"/>
      <c r="D31" s="3"/>
      <c r="E31" s="2"/>
      <c r="F31" s="55"/>
      <c r="G31" s="2"/>
      <c r="H31" s="2"/>
      <c r="I31" s="2"/>
      <c r="J31"/>
      <c r="K31"/>
      <c r="M31" s="58" t="str">
        <f t="shared" si="3"/>
        <v/>
      </c>
      <c r="N31" s="58" t="str">
        <f t="shared" si="1"/>
        <v/>
      </c>
      <c r="O31" s="58" t="str">
        <f t="shared" si="2"/>
        <v/>
      </c>
      <c r="P31" s="99"/>
      <c r="Q31" s="94"/>
      <c r="R31" s="94"/>
      <c r="S31"/>
      <c r="T31"/>
      <c r="U31"/>
      <c r="W31"/>
      <c r="X31"/>
      <c r="Y31"/>
      <c r="Z31"/>
    </row>
    <row r="32" spans="1:26" ht="15" customHeight="1">
      <c r="A32" s="57">
        <v>21</v>
      </c>
      <c r="B32" s="56"/>
      <c r="C32" s="2"/>
      <c r="D32" s="3"/>
      <c r="E32" s="2"/>
      <c r="F32" s="55"/>
      <c r="G32" s="2"/>
      <c r="H32" s="2"/>
      <c r="I32" s="2"/>
      <c r="J32"/>
      <c r="K32"/>
      <c r="M32" s="58" t="str">
        <f t="shared" si="3"/>
        <v/>
      </c>
      <c r="N32" s="58" t="str">
        <f t="shared" si="1"/>
        <v/>
      </c>
      <c r="O32" s="58" t="str">
        <f t="shared" si="2"/>
        <v/>
      </c>
      <c r="P32" s="99"/>
      <c r="Q32" s="94"/>
      <c r="R32" s="94"/>
      <c r="S32"/>
      <c r="T32"/>
      <c r="U32"/>
      <c r="W32"/>
      <c r="X32"/>
      <c r="Y32"/>
      <c r="Z32"/>
    </row>
    <row r="33" spans="1:26" ht="15" customHeight="1">
      <c r="A33" s="57">
        <v>22</v>
      </c>
      <c r="B33" s="56"/>
      <c r="C33" s="2"/>
      <c r="D33" s="3"/>
      <c r="E33" s="2"/>
      <c r="F33" s="55"/>
      <c r="G33" s="2"/>
      <c r="H33" s="2"/>
      <c r="I33" s="2"/>
      <c r="J33"/>
      <c r="K33"/>
      <c r="M33" s="58" t="str">
        <f t="shared" si="3"/>
        <v/>
      </c>
      <c r="N33" s="58" t="str">
        <f t="shared" si="1"/>
        <v/>
      </c>
      <c r="O33" s="58" t="str">
        <f t="shared" si="2"/>
        <v/>
      </c>
      <c r="P33" s="99"/>
      <c r="Q33" s="94"/>
      <c r="R33" s="94"/>
      <c r="S33"/>
      <c r="T33"/>
      <c r="U33"/>
      <c r="W33"/>
      <c r="X33"/>
      <c r="Y33"/>
      <c r="Z33"/>
    </row>
    <row r="34" spans="1:26" ht="15" customHeight="1">
      <c r="A34" s="57">
        <v>23</v>
      </c>
      <c r="B34" s="56"/>
      <c r="C34" s="2"/>
      <c r="D34" s="3"/>
      <c r="E34" s="2"/>
      <c r="F34" s="55"/>
      <c r="G34" s="2"/>
      <c r="H34" s="2"/>
      <c r="I34" s="2"/>
      <c r="J34"/>
      <c r="K34"/>
      <c r="M34" s="58" t="str">
        <f t="shared" si="3"/>
        <v/>
      </c>
      <c r="N34" s="58" t="str">
        <f t="shared" si="1"/>
        <v/>
      </c>
      <c r="O34" s="58" t="str">
        <f t="shared" si="2"/>
        <v/>
      </c>
      <c r="P34" s="99"/>
      <c r="Q34" s="94"/>
      <c r="R34" s="94"/>
      <c r="S34"/>
      <c r="T34"/>
      <c r="U34"/>
      <c r="W34"/>
      <c r="X34"/>
      <c r="Y34"/>
      <c r="Z34"/>
    </row>
    <row r="35" spans="1:26" ht="15" customHeight="1">
      <c r="A35" s="57">
        <v>24</v>
      </c>
      <c r="B35" s="56"/>
      <c r="C35" s="2"/>
      <c r="D35" s="3"/>
      <c r="E35" s="2"/>
      <c r="F35" s="55"/>
      <c r="G35" s="2"/>
      <c r="H35" s="2"/>
      <c r="I35" s="2"/>
      <c r="J35"/>
      <c r="K35"/>
      <c r="M35" s="58" t="str">
        <f t="shared" si="3"/>
        <v/>
      </c>
      <c r="N35" s="58" t="str">
        <f t="shared" si="1"/>
        <v/>
      </c>
      <c r="O35" s="58" t="str">
        <f t="shared" si="2"/>
        <v/>
      </c>
      <c r="P35" s="99"/>
      <c r="Q35" s="94"/>
      <c r="R35" s="94"/>
      <c r="S35"/>
      <c r="T35"/>
      <c r="U35"/>
      <c r="W35"/>
      <c r="X35"/>
      <c r="Y35"/>
      <c r="Z35"/>
    </row>
    <row r="36" spans="1:26" ht="15" customHeight="1">
      <c r="A36" s="57">
        <v>25</v>
      </c>
      <c r="B36" s="56"/>
      <c r="C36" s="2"/>
      <c r="D36" s="3"/>
      <c r="E36" s="2"/>
      <c r="F36" s="55"/>
      <c r="G36" s="2"/>
      <c r="H36" s="2"/>
      <c r="I36" s="2"/>
      <c r="J36"/>
      <c r="K36"/>
      <c r="M36" s="58" t="str">
        <f t="shared" si="3"/>
        <v/>
      </c>
      <c r="N36" s="58" t="str">
        <f t="shared" si="1"/>
        <v/>
      </c>
      <c r="O36" s="58" t="str">
        <f t="shared" si="2"/>
        <v/>
      </c>
      <c r="P36" s="99"/>
      <c r="Q36" s="94"/>
      <c r="R36" s="94"/>
      <c r="S36"/>
      <c r="T36"/>
      <c r="U36"/>
      <c r="W36"/>
      <c r="X36"/>
      <c r="Y36"/>
      <c r="Z36"/>
    </row>
    <row r="37" spans="1:26" ht="15" customHeight="1">
      <c r="A37" s="57">
        <v>26</v>
      </c>
      <c r="B37" s="56"/>
      <c r="C37" s="2"/>
      <c r="D37" s="3"/>
      <c r="E37" s="2"/>
      <c r="F37" s="55"/>
      <c r="G37" s="2"/>
      <c r="H37" s="2"/>
      <c r="I37" s="2"/>
      <c r="J37"/>
      <c r="K37"/>
      <c r="M37" s="58" t="str">
        <f t="shared" si="3"/>
        <v/>
      </c>
      <c r="N37" s="58" t="str">
        <f t="shared" si="1"/>
        <v/>
      </c>
      <c r="O37" s="58" t="str">
        <f t="shared" si="2"/>
        <v/>
      </c>
      <c r="P37" s="99"/>
      <c r="Q37" s="94"/>
      <c r="R37" s="94"/>
      <c r="S37"/>
      <c r="T37"/>
      <c r="U37"/>
      <c r="W37"/>
      <c r="X37"/>
      <c r="Y37"/>
      <c r="Z37"/>
    </row>
    <row r="38" spans="1:26" ht="15" customHeight="1">
      <c r="A38" s="57">
        <v>27</v>
      </c>
      <c r="B38" s="56"/>
      <c r="C38" s="2"/>
      <c r="D38" s="3"/>
      <c r="E38" s="2"/>
      <c r="F38" s="55"/>
      <c r="G38" s="2"/>
      <c r="H38" s="2"/>
      <c r="I38" s="2"/>
      <c r="J38"/>
      <c r="K38"/>
      <c r="M38" s="58" t="str">
        <f t="shared" si="3"/>
        <v/>
      </c>
      <c r="N38" s="58" t="str">
        <f t="shared" si="1"/>
        <v/>
      </c>
      <c r="O38" s="58" t="str">
        <f t="shared" si="2"/>
        <v/>
      </c>
      <c r="P38" s="99"/>
      <c r="Q38" s="94"/>
      <c r="R38" s="94"/>
      <c r="S38"/>
      <c r="T38"/>
      <c r="U38"/>
      <c r="W38"/>
      <c r="X38"/>
      <c r="Y38"/>
      <c r="Z38"/>
    </row>
    <row r="39" spans="1:26" ht="15" customHeight="1">
      <c r="A39" s="57">
        <v>28</v>
      </c>
      <c r="B39" s="56"/>
      <c r="C39" s="2"/>
      <c r="D39" s="3"/>
      <c r="E39" s="2"/>
      <c r="F39" s="55"/>
      <c r="G39" s="2"/>
      <c r="H39" s="2"/>
      <c r="I39" s="2"/>
      <c r="J39"/>
      <c r="K39"/>
      <c r="M39" s="58" t="str">
        <f t="shared" si="3"/>
        <v/>
      </c>
      <c r="N39" s="58" t="str">
        <f t="shared" si="1"/>
        <v/>
      </c>
      <c r="O39" s="58" t="str">
        <f t="shared" si="2"/>
        <v/>
      </c>
      <c r="P39" s="99"/>
      <c r="Q39" s="94"/>
      <c r="R39" s="94"/>
      <c r="S39"/>
      <c r="T39"/>
      <c r="U39"/>
      <c r="W39"/>
      <c r="X39"/>
      <c r="Y39"/>
      <c r="Z39"/>
    </row>
    <row r="40" spans="1:26" ht="15" customHeight="1">
      <c r="A40" s="57">
        <v>29</v>
      </c>
      <c r="B40" s="56"/>
      <c r="C40" s="2"/>
      <c r="D40" s="3"/>
      <c r="E40" s="2"/>
      <c r="F40" s="55"/>
      <c r="G40" s="2"/>
      <c r="H40" s="2"/>
      <c r="I40" s="2"/>
      <c r="J40"/>
      <c r="K40"/>
      <c r="M40" s="58" t="str">
        <f t="shared" si="3"/>
        <v/>
      </c>
      <c r="N40" s="58" t="str">
        <f t="shared" si="1"/>
        <v/>
      </c>
      <c r="O40" s="58" t="str">
        <f t="shared" si="2"/>
        <v/>
      </c>
      <c r="P40" s="99"/>
      <c r="Q40" s="94"/>
      <c r="R40" s="94"/>
      <c r="S40"/>
      <c r="T40"/>
      <c r="U40"/>
      <c r="W40"/>
      <c r="X40"/>
      <c r="Y40"/>
      <c r="Z40"/>
    </row>
    <row r="41" spans="1:26" ht="15" customHeight="1">
      <c r="A41" s="57">
        <v>30</v>
      </c>
      <c r="B41" s="56"/>
      <c r="C41" s="2"/>
      <c r="D41" s="3"/>
      <c r="E41" s="2"/>
      <c r="F41" s="55"/>
      <c r="G41" s="2"/>
      <c r="H41" s="2"/>
      <c r="I41" s="2"/>
      <c r="J41"/>
      <c r="K41"/>
      <c r="M41" s="58" t="str">
        <f t="shared" si="3"/>
        <v/>
      </c>
      <c r="N41" s="58" t="str">
        <f t="shared" si="1"/>
        <v/>
      </c>
      <c r="O41" s="58" t="str">
        <f t="shared" si="2"/>
        <v/>
      </c>
      <c r="P41" s="99"/>
      <c r="Q41" s="94"/>
      <c r="R41" s="94"/>
      <c r="S41"/>
      <c r="T41"/>
      <c r="U41"/>
      <c r="W41"/>
      <c r="X41"/>
      <c r="Y41"/>
      <c r="Z41"/>
    </row>
    <row r="42" spans="1:26" ht="15" customHeight="1">
      <c r="A42" s="57">
        <v>31</v>
      </c>
      <c r="B42" s="56"/>
      <c r="C42" s="2"/>
      <c r="D42" s="3"/>
      <c r="E42" s="2"/>
      <c r="F42" s="55"/>
      <c r="G42" s="2"/>
      <c r="H42" s="2"/>
      <c r="I42" s="2"/>
      <c r="J42"/>
      <c r="K42"/>
      <c r="M42" s="58" t="str">
        <f t="shared" si="3"/>
        <v/>
      </c>
      <c r="N42" s="58" t="str">
        <f t="shared" si="1"/>
        <v/>
      </c>
      <c r="O42" s="58" t="str">
        <f t="shared" si="2"/>
        <v/>
      </c>
      <c r="P42" s="99"/>
      <c r="Q42" s="94"/>
      <c r="R42" s="94"/>
      <c r="S42"/>
      <c r="T42"/>
      <c r="U42"/>
      <c r="W42"/>
      <c r="X42"/>
      <c r="Y42"/>
      <c r="Z42"/>
    </row>
    <row r="43" spans="1:26" ht="15" customHeight="1">
      <c r="A43" s="57">
        <v>32</v>
      </c>
      <c r="B43" s="56"/>
      <c r="C43" s="2"/>
      <c r="D43" s="3"/>
      <c r="E43" s="2"/>
      <c r="F43" s="55"/>
      <c r="G43" s="2"/>
      <c r="H43" s="2"/>
      <c r="I43" s="2"/>
      <c r="J43"/>
      <c r="K43"/>
      <c r="M43" s="58" t="str">
        <f t="shared" si="3"/>
        <v/>
      </c>
      <c r="N43" s="58" t="str">
        <f t="shared" si="1"/>
        <v/>
      </c>
      <c r="O43" s="58" t="str">
        <f t="shared" si="2"/>
        <v/>
      </c>
      <c r="P43" s="99"/>
      <c r="Q43" s="94"/>
      <c r="R43" s="94"/>
      <c r="S43"/>
      <c r="T43"/>
      <c r="U43"/>
      <c r="W43"/>
      <c r="X43"/>
      <c r="Y43"/>
      <c r="Z43"/>
    </row>
    <row r="44" spans="1:26" ht="15" customHeight="1">
      <c r="A44" s="57">
        <v>33</v>
      </c>
      <c r="B44" s="56"/>
      <c r="C44" s="2"/>
      <c r="D44" s="3"/>
      <c r="E44" s="2"/>
      <c r="F44" s="55"/>
      <c r="G44" s="2"/>
      <c r="H44" s="2"/>
      <c r="I44" s="2"/>
      <c r="J44"/>
      <c r="K44"/>
      <c r="M44" s="58" t="str">
        <f t="shared" si="3"/>
        <v/>
      </c>
      <c r="N44" s="58" t="str">
        <f t="shared" si="1"/>
        <v/>
      </c>
      <c r="O44" s="58" t="str">
        <f t="shared" si="2"/>
        <v/>
      </c>
      <c r="P44" s="99"/>
      <c r="Q44" s="94"/>
      <c r="R44" s="94"/>
      <c r="S44"/>
      <c r="T44"/>
      <c r="U44"/>
      <c r="W44"/>
      <c r="X44"/>
      <c r="Y44"/>
      <c r="Z44"/>
    </row>
    <row r="45" spans="1:26" ht="15" customHeight="1">
      <c r="A45" s="57">
        <v>34</v>
      </c>
      <c r="B45" s="56"/>
      <c r="C45" s="2"/>
      <c r="D45" s="3"/>
      <c r="E45" s="2"/>
      <c r="F45" s="55"/>
      <c r="G45" s="2"/>
      <c r="H45" s="2"/>
      <c r="I45" s="2"/>
      <c r="J45"/>
      <c r="K45"/>
      <c r="M45" s="58" t="str">
        <f t="shared" si="3"/>
        <v/>
      </c>
      <c r="N45" s="58" t="str">
        <f t="shared" si="1"/>
        <v/>
      </c>
      <c r="O45" s="58" t="str">
        <f t="shared" si="2"/>
        <v/>
      </c>
      <c r="P45" s="99"/>
      <c r="Q45" s="94"/>
      <c r="R45" s="94"/>
      <c r="S45"/>
      <c r="T45"/>
      <c r="U45"/>
      <c r="W45"/>
      <c r="X45"/>
      <c r="Y45"/>
      <c r="Z45"/>
    </row>
    <row r="46" spans="1:26" ht="15" customHeight="1">
      <c r="A46" s="57">
        <v>35</v>
      </c>
      <c r="B46" s="56"/>
      <c r="C46" s="2"/>
      <c r="D46" s="3"/>
      <c r="E46" s="2"/>
      <c r="F46" s="55"/>
      <c r="G46" s="2"/>
      <c r="H46" s="2"/>
      <c r="I46" s="2"/>
      <c r="J46"/>
      <c r="K46"/>
      <c r="M46" s="58" t="str">
        <f t="shared" si="3"/>
        <v/>
      </c>
      <c r="N46" s="58" t="str">
        <f t="shared" si="1"/>
        <v/>
      </c>
      <c r="O46" s="58" t="str">
        <f t="shared" si="2"/>
        <v/>
      </c>
      <c r="P46" s="100"/>
      <c r="Q46" s="95"/>
      <c r="R46" s="95"/>
      <c r="S46"/>
      <c r="T46"/>
      <c r="U46"/>
      <c r="W46"/>
      <c r="X46"/>
      <c r="Y46"/>
      <c r="Z46"/>
    </row>
    <row r="47" spans="1:26" ht="18.899999999999999" customHeight="1">
      <c r="G47"/>
      <c r="H47"/>
    </row>
  </sheetData>
  <sheetProtection sheet="1" sort="0" autoFilter="0"/>
  <mergeCells count="14">
    <mergeCell ref="A5:B5"/>
    <mergeCell ref="A1:K1"/>
    <mergeCell ref="A2:K2"/>
    <mergeCell ref="R12:R46"/>
    <mergeCell ref="E5:E7"/>
    <mergeCell ref="A4:B4"/>
    <mergeCell ref="C7:D7"/>
    <mergeCell ref="C6:D6"/>
    <mergeCell ref="C5:D5"/>
    <mergeCell ref="A6:B6"/>
    <mergeCell ref="C4:D4"/>
    <mergeCell ref="A7:B7"/>
    <mergeCell ref="P12:P46"/>
    <mergeCell ref="Q12:Q46"/>
  </mergeCells>
  <phoneticPr fontId="2"/>
  <conditionalFormatting sqref="B12:B46">
    <cfRule type="expression" dxfId="10" priority="20">
      <formula>$M12&lt;&gt;""</formula>
    </cfRule>
  </conditionalFormatting>
  <conditionalFormatting sqref="C12:C46">
    <cfRule type="expression" dxfId="9" priority="21">
      <formula>$N12&lt;&gt;""</formula>
    </cfRule>
  </conditionalFormatting>
  <conditionalFormatting sqref="C4:D7">
    <cfRule type="containsBlanks" dxfId="8" priority="23">
      <formula>LEN(TRIM(C4))=0</formula>
    </cfRule>
  </conditionalFormatting>
  <conditionalFormatting sqref="F12:F46">
    <cfRule type="expression" dxfId="7" priority="22">
      <formula>AND(F12&lt;&gt;"",OR(NOT(ISNUMBER(F12)),LEN(TEXT(F12,"0"))&lt;&gt;10))</formula>
    </cfRule>
  </conditionalFormatting>
  <conditionalFormatting sqref="G11">
    <cfRule type="expression" dxfId="6" priority="5">
      <formula>$R$12&lt;&gt;""</formula>
    </cfRule>
  </conditionalFormatting>
  <conditionalFormatting sqref="H11">
    <cfRule type="expression" dxfId="5" priority="6">
      <formula>$S$12&lt;&gt;""</formula>
    </cfRule>
  </conditionalFormatting>
  <conditionalFormatting sqref="I11">
    <cfRule type="expression" dxfId="4" priority="4">
      <formula>$T$12&lt;&gt;""</formula>
    </cfRule>
  </conditionalFormatting>
  <conditionalFormatting sqref="M12:O46">
    <cfRule type="expression" dxfId="3" priority="7">
      <formula>M12&lt;&gt;""</formula>
    </cfRule>
  </conditionalFormatting>
  <conditionalFormatting sqref="P12:R12 Q13:R46">
    <cfRule type="containsText" dxfId="2" priority="1" operator="containsText" text="OK">
      <formula>NOT(ISERROR(SEARCH("OK",P12)))</formula>
    </cfRule>
    <cfRule type="containsText" dxfId="1" priority="2" operator="containsText" text="エラー">
      <formula>NOT(ISERROR(SEARCH("エラー",P12)))</formula>
    </cfRule>
    <cfRule type="expression" dxfId="0" priority="3">
      <formula>P12&lt;&gt;""</formula>
    </cfRule>
  </conditionalFormatting>
  <dataValidations count="3">
    <dataValidation type="textLength" operator="equal" allowBlank="1" showInputMessage="1" showErrorMessage="1" sqref="L7 L9 F12:F46 L5" xr:uid="{00000000-0002-0000-0200-000002000000}">
      <formula1>10</formula1>
    </dataValidation>
    <dataValidation type="list" allowBlank="1" showInputMessage="1" showErrorMessage="1" sqref="E12:E46" xr:uid="{33D9F318-9A47-47F7-9DA1-4430F8FC7A4B}">
      <formula1>"1,2,3,4"</formula1>
    </dataValidation>
    <dataValidation type="list" allowBlank="1" showInputMessage="1" showErrorMessage="1" sqref="C4:D4" xr:uid="{22CC94DD-32F6-4C30-9CBC-86B47112C9A3}">
      <formula1>_xlfn.DROP(INDEX(参加校,,2),1)</formula1>
    </dataValidation>
  </dataValidations>
  <printOptions horizontalCentered="1"/>
  <pageMargins left="0.45833333333333331" right="0.23622047244094491" top="0.47244094488188981" bottom="0.74803149606299213" header="0.31496062992125978" footer="0.31496062992125978"/>
  <pageSetup paperSize="9" orientation="portrait" horizontalDpi="4294967293" verticalDpi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8"/>
  <sheetViews>
    <sheetView workbookViewId="0">
      <selection activeCell="B1" sqref="B1:D1"/>
    </sheetView>
  </sheetViews>
  <sheetFormatPr defaultColWidth="8.6328125" defaultRowHeight="19.8"/>
  <cols>
    <col min="2" max="2" width="29.81640625" style="39" customWidth="1"/>
    <col min="3" max="3" width="13.90625" style="39" bestFit="1" customWidth="1"/>
    <col min="4" max="4" width="6.90625" style="39" bestFit="1" customWidth="1"/>
    <col min="5" max="5" width="3.453125" style="39" customWidth="1"/>
    <col min="6" max="7" width="10.36328125" style="39" bestFit="1" customWidth="1"/>
  </cols>
  <sheetData>
    <row r="1" spans="1:13">
      <c r="A1" s="4" t="s">
        <v>29</v>
      </c>
      <c r="B1" s="104" t="s">
        <v>120</v>
      </c>
      <c r="C1" s="76"/>
      <c r="D1" s="70"/>
      <c r="E1" s="7"/>
      <c r="F1" s="7"/>
      <c r="G1" s="7"/>
      <c r="H1" s="7"/>
      <c r="I1" s="7"/>
      <c r="J1" s="7"/>
      <c r="K1" s="7"/>
      <c r="L1" s="7"/>
      <c r="M1" s="7"/>
    </row>
    <row r="2" spans="1:13" ht="18.75" customHeight="1">
      <c r="A2" s="4" t="s">
        <v>30</v>
      </c>
      <c r="B2" s="103">
        <v>46285</v>
      </c>
      <c r="C2" s="76"/>
      <c r="D2" s="70"/>
      <c r="E2" s="7"/>
      <c r="F2" s="7"/>
      <c r="G2" s="7"/>
      <c r="H2" s="7"/>
      <c r="I2" s="7"/>
      <c r="J2" s="7"/>
      <c r="K2" s="7"/>
      <c r="L2" s="7"/>
      <c r="M2" s="7"/>
    </row>
    <row r="3" spans="1:13" ht="18.75" customHeight="1">
      <c r="A3" s="4" t="s">
        <v>31</v>
      </c>
      <c r="B3" s="103">
        <v>46285</v>
      </c>
      <c r="C3" s="76"/>
      <c r="D3" s="70"/>
      <c r="E3" s="7"/>
      <c r="F3" s="7"/>
      <c r="G3" s="7"/>
      <c r="H3" s="7"/>
      <c r="I3" s="7"/>
      <c r="J3" s="7"/>
      <c r="K3" s="7"/>
      <c r="L3" s="7"/>
      <c r="M3" s="7"/>
    </row>
    <row r="4" spans="1:13" ht="18.75" customHeight="1">
      <c r="A4" s="4" t="s">
        <v>1</v>
      </c>
      <c r="B4" s="104" t="s">
        <v>32</v>
      </c>
      <c r="C4" s="76"/>
      <c r="D4" s="70"/>
      <c r="E4" s="7"/>
      <c r="F4" s="7"/>
      <c r="G4" s="7"/>
      <c r="H4" s="7"/>
      <c r="I4" s="7"/>
      <c r="J4" s="7"/>
      <c r="K4" s="7"/>
      <c r="L4" s="7"/>
      <c r="M4" s="7"/>
    </row>
    <row r="5" spans="1:13" ht="18.75" customHeight="1">
      <c r="A5" s="4" t="s">
        <v>2</v>
      </c>
      <c r="B5" s="104" t="s">
        <v>33</v>
      </c>
      <c r="C5" s="76"/>
      <c r="D5" s="70"/>
      <c r="E5" s="7"/>
      <c r="F5" s="7"/>
      <c r="G5" s="7"/>
      <c r="H5" s="7"/>
      <c r="I5" s="7"/>
      <c r="J5" s="7"/>
      <c r="K5" s="7"/>
      <c r="L5" s="7"/>
      <c r="M5" s="7"/>
    </row>
    <row r="6" spans="1:13" ht="18.75" customHeight="1"/>
    <row r="7" spans="1:13" ht="18.75" customHeight="1">
      <c r="A7" s="4" t="s">
        <v>34</v>
      </c>
      <c r="B7" s="4" t="s">
        <v>35</v>
      </c>
      <c r="C7" s="4" t="s">
        <v>36</v>
      </c>
      <c r="D7" s="4" t="s">
        <v>37</v>
      </c>
      <c r="F7" s="4" t="s">
        <v>38</v>
      </c>
      <c r="G7" s="4" t="s">
        <v>39</v>
      </c>
    </row>
    <row r="8" spans="1:13" ht="18.75" customHeight="1">
      <c r="A8" s="6" t="s">
        <v>40</v>
      </c>
      <c r="B8" s="6" t="s">
        <v>41</v>
      </c>
      <c r="C8" s="6" t="s">
        <v>42</v>
      </c>
      <c r="D8" s="6" t="s">
        <v>43</v>
      </c>
      <c r="F8" s="5"/>
      <c r="G8" s="5">
        <v>1500</v>
      </c>
    </row>
    <row r="9" spans="1:13" ht="18.75" customHeight="1">
      <c r="A9" s="6" t="s">
        <v>44</v>
      </c>
      <c r="B9" s="6" t="s">
        <v>45</v>
      </c>
      <c r="C9" s="6" t="s">
        <v>46</v>
      </c>
      <c r="D9" s="6" t="s">
        <v>47</v>
      </c>
    </row>
    <row r="10" spans="1:13">
      <c r="A10" s="6" t="s">
        <v>48</v>
      </c>
      <c r="B10" s="6" t="s">
        <v>49</v>
      </c>
      <c r="C10" s="6" t="s">
        <v>50</v>
      </c>
      <c r="D10" s="6" t="s">
        <v>51</v>
      </c>
    </row>
    <row r="11" spans="1:13">
      <c r="A11" s="6" t="s">
        <v>52</v>
      </c>
      <c r="B11" s="6" t="s">
        <v>53</v>
      </c>
      <c r="C11" s="6" t="s">
        <v>54</v>
      </c>
      <c r="D11" s="6" t="s">
        <v>55</v>
      </c>
    </row>
    <row r="12" spans="1:13">
      <c r="A12" s="6" t="s">
        <v>56</v>
      </c>
      <c r="B12" s="6" t="s">
        <v>57</v>
      </c>
      <c r="C12" s="6" t="s">
        <v>58</v>
      </c>
      <c r="D12" s="6" t="s">
        <v>59</v>
      </c>
    </row>
    <row r="13" spans="1:13">
      <c r="A13" s="6" t="s">
        <v>60</v>
      </c>
      <c r="B13" s="6" t="s">
        <v>61</v>
      </c>
      <c r="C13" s="6" t="s">
        <v>62</v>
      </c>
      <c r="D13" s="6" t="s">
        <v>63</v>
      </c>
    </row>
    <row r="14" spans="1:13">
      <c r="A14" s="6" t="s">
        <v>64</v>
      </c>
      <c r="B14" s="6" t="s">
        <v>65</v>
      </c>
      <c r="C14" s="6" t="s">
        <v>66</v>
      </c>
      <c r="D14" s="6" t="s">
        <v>66</v>
      </c>
    </row>
    <row r="15" spans="1:13">
      <c r="A15" s="6" t="s">
        <v>67</v>
      </c>
      <c r="B15" s="6" t="s">
        <v>68</v>
      </c>
      <c r="C15" s="6" t="s">
        <v>69</v>
      </c>
      <c r="D15" s="6" t="s">
        <v>69</v>
      </c>
    </row>
    <row r="16" spans="1:13">
      <c r="A16" s="6" t="s">
        <v>70</v>
      </c>
      <c r="B16" s="6" t="s">
        <v>71</v>
      </c>
      <c r="C16" s="6" t="s">
        <v>72</v>
      </c>
      <c r="D16" s="6" t="s">
        <v>72</v>
      </c>
    </row>
    <row r="17" spans="1:4">
      <c r="A17" s="6" t="s">
        <v>73</v>
      </c>
      <c r="B17" s="6" t="s">
        <v>74</v>
      </c>
      <c r="C17" s="6" t="s">
        <v>75</v>
      </c>
      <c r="D17" s="6" t="s">
        <v>75</v>
      </c>
    </row>
    <row r="18" spans="1:4">
      <c r="A18" s="6" t="s">
        <v>76</v>
      </c>
      <c r="B18" s="6" t="s">
        <v>77</v>
      </c>
      <c r="C18" s="6" t="s">
        <v>78</v>
      </c>
      <c r="D18" s="6" t="s">
        <v>78</v>
      </c>
    </row>
    <row r="19" spans="1:4">
      <c r="A19" s="6" t="s">
        <v>79</v>
      </c>
      <c r="B19" s="6" t="s">
        <v>80</v>
      </c>
      <c r="C19" s="6" t="s">
        <v>81</v>
      </c>
      <c r="D19" s="6" t="s">
        <v>81</v>
      </c>
    </row>
    <row r="20" spans="1:4">
      <c r="A20" s="6" t="s">
        <v>82</v>
      </c>
      <c r="B20" s="6" t="s">
        <v>83</v>
      </c>
      <c r="C20" s="6" t="s">
        <v>84</v>
      </c>
      <c r="D20" s="6" t="s">
        <v>84</v>
      </c>
    </row>
    <row r="21" spans="1:4">
      <c r="A21" s="6" t="s">
        <v>85</v>
      </c>
      <c r="B21" s="6" t="s">
        <v>86</v>
      </c>
      <c r="C21" s="6" t="s">
        <v>87</v>
      </c>
      <c r="D21" s="6" t="s">
        <v>87</v>
      </c>
    </row>
    <row r="22" spans="1:4">
      <c r="A22" s="6" t="s">
        <v>88</v>
      </c>
      <c r="B22" s="6" t="s">
        <v>89</v>
      </c>
      <c r="C22" s="6" t="s">
        <v>90</v>
      </c>
      <c r="D22" s="6" t="s">
        <v>90</v>
      </c>
    </row>
    <row r="23" spans="1:4">
      <c r="A23" s="6" t="s">
        <v>91</v>
      </c>
      <c r="B23" s="6" t="s">
        <v>92</v>
      </c>
      <c r="C23" s="6" t="s">
        <v>93</v>
      </c>
      <c r="D23" s="6" t="s">
        <v>94</v>
      </c>
    </row>
    <row r="24" spans="1:4">
      <c r="A24" s="6" t="s">
        <v>95</v>
      </c>
      <c r="B24" s="6" t="s">
        <v>96</v>
      </c>
      <c r="C24" s="6" t="s">
        <v>97</v>
      </c>
      <c r="D24" s="6" t="s">
        <v>98</v>
      </c>
    </row>
    <row r="25" spans="1:4">
      <c r="A25" s="6" t="s">
        <v>99</v>
      </c>
      <c r="B25" s="6" t="s">
        <v>100</v>
      </c>
      <c r="C25" s="6" t="s">
        <v>101</v>
      </c>
      <c r="D25" s="6" t="s">
        <v>102</v>
      </c>
    </row>
    <row r="26" spans="1:4">
      <c r="A26" s="6" t="s">
        <v>103</v>
      </c>
      <c r="B26" s="6" t="s">
        <v>104</v>
      </c>
      <c r="C26" s="6" t="s">
        <v>105</v>
      </c>
      <c r="D26" s="6" t="s">
        <v>105</v>
      </c>
    </row>
    <row r="27" spans="1:4">
      <c r="A27" s="6" t="s">
        <v>106</v>
      </c>
      <c r="B27" s="6" t="s">
        <v>107</v>
      </c>
      <c r="C27" s="6" t="s">
        <v>107</v>
      </c>
      <c r="D27" s="6" t="s">
        <v>108</v>
      </c>
    </row>
    <row r="28" spans="1:4">
      <c r="A28" s="6" t="s">
        <v>109</v>
      </c>
      <c r="B28" s="6" t="s">
        <v>110</v>
      </c>
      <c r="C28" s="6" t="s">
        <v>111</v>
      </c>
      <c r="D28" s="6" t="s">
        <v>112</v>
      </c>
    </row>
  </sheetData>
  <sheetProtection sort="0" autoFilter="0" pivotTables="0"/>
  <mergeCells count="5">
    <mergeCell ref="B3:D3"/>
    <mergeCell ref="B5:D5"/>
    <mergeCell ref="B1:D1"/>
    <mergeCell ref="B4:D4"/>
    <mergeCell ref="B2:D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13</vt:i4>
      </vt:variant>
    </vt:vector>
  </HeadingPairs>
  <TitlesOfParts>
    <vt:vector size="17" baseType="lpstr">
      <vt:lpstr>確認用</vt:lpstr>
      <vt:lpstr>男子</vt:lpstr>
      <vt:lpstr>女子</vt:lpstr>
      <vt:lpstr>設定シート</vt:lpstr>
      <vt:lpstr>確認用!Print_Area</vt:lpstr>
      <vt:lpstr>女子!Print_Area</vt:lpstr>
      <vt:lpstr>男子!Print_Area</vt:lpstr>
      <vt:lpstr>会場</vt:lpstr>
      <vt:lpstr>開始日</vt:lpstr>
      <vt:lpstr>個人参加費</vt:lpstr>
      <vt:lpstr>参加校</vt:lpstr>
      <vt:lpstr>主催者</vt:lpstr>
      <vt:lpstr>終了日</vt:lpstr>
      <vt:lpstr>女子</vt:lpstr>
      <vt:lpstr>大会名</vt:lpstr>
      <vt:lpstr>団体参加費</vt:lpstr>
      <vt:lpstr>男子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 Sato</dc:creator>
  <cp:lastModifiedBy>樋渡</cp:lastModifiedBy>
  <cp:lastPrinted>2026-06-26T03:18:43Z</cp:lastPrinted>
  <dcterms:created xsi:type="dcterms:W3CDTF">2025-10-10T13:28:00Z</dcterms:created>
  <dcterms:modified xsi:type="dcterms:W3CDTF">2026-08-17T06:25:28Z</dcterms:modified>
</cp:coreProperties>
</file>